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5130" activeTab="1"/>
  </bookViews>
  <sheets>
    <sheet name="Instructions" sheetId="1" r:id="rId1"/>
    <sheet name="Sports Centre League (SCL2013)" sheetId="2" r:id="rId2"/>
  </sheets>
  <definedNames>
    <definedName name="_xlnm.Print_Area" localSheetId="0">'Instructions'!$A$1:$I$38</definedName>
  </definedNames>
  <calcPr fullCalcOnLoad="1"/>
</workbook>
</file>

<file path=xl/sharedStrings.xml><?xml version="1.0" encoding="utf-8"?>
<sst xmlns="http://schemas.openxmlformats.org/spreadsheetml/2006/main" count="273" uniqueCount="85">
  <si>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</si>
  <si>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</si>
  <si>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</si>
  <si>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</si>
  <si>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</si>
  <si>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</si>
  <si>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</si>
  <si>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</si>
  <si>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</si>
  <si>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</si>
  <si>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</si>
  <si>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</si>
  <si>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</si>
  <si>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</si>
  <si>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</si>
  <si>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</si>
  <si>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</si>
  <si>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</si>
  <si>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</si>
  <si>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</si>
  <si>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</si>
  <si>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</si>
  <si>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</si>
  <si>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</si>
  <si>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</si>
  <si>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Backstroke</t>
  </si>
  <si>
    <t>M</t>
  </si>
  <si>
    <t>Open</t>
  </si>
  <si>
    <t>50m</t>
  </si>
  <si>
    <t>Breaststroke</t>
  </si>
  <si>
    <t>Butterfly</t>
  </si>
  <si>
    <t>100m</t>
  </si>
  <si>
    <t>Freestyle</t>
  </si>
  <si>
    <t>Freestyle Relay</t>
  </si>
  <si>
    <t>Mixed Stroke Relay</t>
  </si>
  <si>
    <t>15/u</t>
  </si>
  <si>
    <t>I.M.</t>
  </si>
  <si>
    <t>Medley Relay</t>
  </si>
  <si>
    <t>G</t>
  </si>
  <si>
    <t>9/u</t>
  </si>
  <si>
    <t>11/u</t>
  </si>
  <si>
    <t>13/u</t>
  </si>
  <si>
    <t>11 / 13</t>
  </si>
  <si>
    <t>15 / OP</t>
  </si>
  <si>
    <t>20 x 25m Cannon</t>
  </si>
  <si>
    <t>Lane 3</t>
  </si>
  <si>
    <t>Instructions</t>
  </si>
  <si>
    <t>da.fortescue@sky.com</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</si>
  <si>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</si>
  <si>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</si>
  <si>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Please complete the date on the spreadsheet. Simply type in the date as dd/mm/yy and the cell should format for you. If you could also fill in the Round, Division and Venue for the competition as well we would be very greatful. Simply remove the wording between the * and the * themselves and replace with the actual values.</t>
  </si>
  <si>
    <t>Before You Start</t>
  </si>
  <si>
    <t>to enter a time in seconds such as 24.44 seconds enter  24.44</t>
  </si>
  <si>
    <t>dqt = disqualified turn/relay takeover</t>
  </si>
  <si>
    <t>dqs = disqualified start</t>
  </si>
  <si>
    <t>dnf = did not finish</t>
  </si>
  <si>
    <t>dqf = disqualified finish</t>
  </si>
  <si>
    <t>dqa = disqualified arms (stroke)</t>
  </si>
  <si>
    <t>dql = disqualified legs (stroke)</t>
  </si>
  <si>
    <t>np = swum for no points</t>
  </si>
  <si>
    <t>During The Competition</t>
  </si>
  <si>
    <t>Entering Times</t>
  </si>
  <si>
    <t xml:space="preserve">to enter a time in minutes and seconds such as 1 minute 24.44 seconds enter 124.44 </t>
  </si>
  <si>
    <t>Equal Times</t>
  </si>
  <si>
    <t>Disqualification/No Point/No Swim</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</si>
  <si>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</si>
  <si>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</si>
  <si>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</si>
  <si>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</si>
  <si>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</si>
  <si>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</si>
  <si>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Sports Centre League 2013</t>
  </si>
  <si>
    <t>Please enter here the number of teams competing in the division:</t>
  </si>
  <si>
    <t>Falcon</t>
  </si>
  <si>
    <t>Bramcote</t>
  </si>
  <si>
    <t>Arnold</t>
  </si>
  <si>
    <t>Leander</t>
  </si>
  <si>
    <t>Rykneld</t>
  </si>
  <si>
    <t>Round 5 - Division 2 - Bramcote</t>
  </si>
  <si>
    <t>dqa</t>
  </si>
  <si>
    <t>dqt</t>
  </si>
  <si>
    <t>np</t>
  </si>
  <si>
    <t>dqs</t>
  </si>
  <si>
    <t>Carlton Forum</t>
  </si>
  <si>
    <t>dns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</si>
</sst>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47">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0"/>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style="thin"/>
      <top/>
      <bottom/>
    </border>
    <border>
      <left/>
      <right style="thin"/>
      <top/>
      <bottom style="medium"/>
    </border>
    <border>
      <left/>
      <right/>
      <top/>
      <bottom style="medium"/>
    </border>
    <border>
      <left style="thin"/>
      <right/>
      <top/>
      <bottom style="medium"/>
    </border>
    <border>
      <left/>
      <right/>
      <top style="thin"/>
      <bottom style="thin"/>
    </border>
    <border>
      <left/>
      <right style="thin"/>
      <top style="thin"/>
      <bottom style="thin"/>
    </border>
    <border>
      <left style="thin"/>
      <right style="thin"/>
      <top style="thin"/>
      <bottom style="thin"/>
    </border>
    <border>
      <left/>
      <right style="thin"/>
      <top style="thin"/>
      <bottom/>
    </border>
    <border>
      <left style="medium"/>
      <right style="medium"/>
      <top style="medium"/>
      <bottom style="medium"/>
    </border>
    <border>
      <left>
        <color indexed="63"/>
      </left>
      <right style="medium"/>
      <top>
        <color indexed="63"/>
      </top>
      <bottom>
        <color indexed="63"/>
      </bottom>
    </border>
    <border>
      <left style="thin"/>
      <right/>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4">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1" xfId="0" applyFont="1" applyBorder="1" applyAlignment="1" applyProtection="1">
      <alignment/>
      <protection/>
    </xf>
    <xf numFmtId="0" fontId="2" fillId="0" borderId="10" xfId="0" applyFont="1" applyBorder="1" applyAlignment="1" applyProtection="1">
      <alignment/>
      <protection/>
    </xf>
    <xf numFmtId="0" fontId="2" fillId="0" borderId="0" xfId="0" applyFont="1" applyBorder="1" applyAlignment="1" applyProtection="1">
      <alignment/>
      <protection/>
    </xf>
    <xf numFmtId="0" fontId="2" fillId="0" borderId="13"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Border="1" applyAlignment="1">
      <alignment horizontal="center"/>
    </xf>
    <xf numFmtId="2" fontId="2" fillId="0" borderId="13" xfId="0" applyNumberFormat="1" applyFont="1" applyBorder="1" applyAlignment="1" applyProtection="1">
      <alignment/>
      <protection locked="0"/>
    </xf>
    <xf numFmtId="0" fontId="2" fillId="0" borderId="13" xfId="0" applyFont="1" applyBorder="1" applyAlignment="1">
      <alignment horizontal="center"/>
    </xf>
    <xf numFmtId="0" fontId="2" fillId="0" borderId="13" xfId="0" applyFont="1" applyBorder="1" applyAlignment="1">
      <alignment/>
    </xf>
    <xf numFmtId="2" fontId="2" fillId="0" borderId="13" xfId="0" applyNumberFormat="1" applyFont="1" applyBorder="1" applyAlignment="1">
      <alignment/>
    </xf>
    <xf numFmtId="0" fontId="2" fillId="0" borderId="0" xfId="0" applyFont="1" applyAlignment="1" applyProtection="1">
      <alignment horizontal="center"/>
      <protection/>
    </xf>
    <xf numFmtId="2" fontId="2" fillId="0" borderId="14" xfId="0" applyNumberFormat="1" applyFont="1" applyBorder="1" applyAlignment="1" applyProtection="1">
      <alignment/>
      <protection locked="0"/>
    </xf>
    <xf numFmtId="0" fontId="2" fillId="0" borderId="13" xfId="0" applyFont="1" applyBorder="1" applyAlignment="1">
      <alignment horizontal="left"/>
    </xf>
    <xf numFmtId="0" fontId="5" fillId="0" borderId="0" xfId="0" applyFont="1" applyAlignment="1">
      <alignment horizontal="center"/>
    </xf>
    <xf numFmtId="0" fontId="4" fillId="0" borderId="0" xfId="0" applyFont="1" applyAlignment="1" applyProtection="1">
      <alignment horizontal="right"/>
      <protection/>
    </xf>
    <xf numFmtId="0" fontId="3" fillId="0" borderId="0" xfId="0" applyFont="1" applyAlignment="1" applyProtection="1">
      <alignment horizontal="right"/>
      <protection/>
    </xf>
    <xf numFmtId="0" fontId="2" fillId="0" borderId="15" xfId="0" applyFont="1" applyBorder="1" applyAlignment="1" applyProtection="1">
      <alignment/>
      <protection/>
    </xf>
    <xf numFmtId="0" fontId="2" fillId="0" borderId="15" xfId="0" applyFont="1" applyBorder="1" applyAlignment="1" applyProtection="1">
      <alignment horizontal="center"/>
      <protection/>
    </xf>
    <xf numFmtId="0" fontId="2" fillId="0" borderId="16" xfId="0" applyFont="1" applyBorder="1" applyAlignment="1" applyProtection="1">
      <alignment/>
      <protection/>
    </xf>
    <xf numFmtId="0" fontId="2" fillId="0" borderId="17" xfId="0" applyFont="1" applyBorder="1" applyAlignment="1" applyProtection="1">
      <alignment horizontal="center"/>
      <protection/>
    </xf>
    <xf numFmtId="0" fontId="2" fillId="0" borderId="0" xfId="0" applyFont="1" applyAlignment="1" applyProtection="1">
      <alignment horizontal="left"/>
      <protection/>
    </xf>
    <xf numFmtId="0" fontId="2" fillId="33" borderId="10" xfId="0" applyFont="1" applyFill="1" applyBorder="1" applyAlignment="1" applyProtection="1">
      <alignment/>
      <protection/>
    </xf>
    <xf numFmtId="0" fontId="2" fillId="0" borderId="18" xfId="0" applyFont="1" applyBorder="1" applyAlignment="1" applyProtection="1">
      <alignment/>
      <protection/>
    </xf>
    <xf numFmtId="2" fontId="2" fillId="0" borderId="0" xfId="0" applyNumberFormat="1" applyFont="1" applyAlignment="1" applyProtection="1">
      <alignmen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2" fillId="0" borderId="0" xfId="0" applyFont="1" applyBorder="1" applyAlignment="1" applyProtection="1">
      <alignment/>
      <protection locked="0"/>
    </xf>
    <xf numFmtId="0" fontId="0" fillId="36" borderId="0" xfId="0" applyFill="1" applyAlignment="1" applyProtection="1">
      <alignment/>
      <protection/>
    </xf>
    <xf numFmtId="0" fontId="0" fillId="36" borderId="0" xfId="0" applyFont="1" applyFill="1" applyAlignment="1" applyProtection="1">
      <alignment horizontal="left"/>
      <protection/>
    </xf>
    <xf numFmtId="0" fontId="0" fillId="36" borderId="0" xfId="0" applyFont="1" applyFill="1" applyAlignment="1" applyProtection="1">
      <alignment/>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ont="1" applyFill="1" applyAlignment="1" applyProtection="1">
      <alignment horizontal="left"/>
      <protection/>
    </xf>
    <xf numFmtId="0" fontId="2" fillId="0" borderId="0" xfId="0" applyFont="1" applyFill="1" applyBorder="1" applyAlignment="1" applyProtection="1">
      <alignment/>
      <protection/>
    </xf>
    <xf numFmtId="0" fontId="3" fillId="0" borderId="0" xfId="0" applyFont="1" applyFill="1" applyAlignment="1" applyProtection="1">
      <alignment horizontal="right"/>
      <protection/>
    </xf>
    <xf numFmtId="0" fontId="0" fillId="36" borderId="19" xfId="0" applyFont="1" applyFill="1" applyBorder="1" applyAlignment="1" applyProtection="1">
      <alignment horizontal="center" vertical="center" wrapText="1"/>
      <protection locked="0"/>
    </xf>
    <xf numFmtId="0" fontId="3" fillId="0" borderId="0" xfId="0" applyFont="1" applyBorder="1" applyAlignment="1" applyProtection="1">
      <alignment vertical="top" wrapText="1"/>
      <protection/>
    </xf>
    <xf numFmtId="0" fontId="9" fillId="36" borderId="0" xfId="0" applyFont="1" applyFill="1" applyAlignment="1" applyProtection="1">
      <alignment horizontal="center"/>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10" fillId="36" borderId="0" xfId="0" applyFont="1" applyFill="1" applyAlignment="1" applyProtection="1">
      <alignment horizontal="left"/>
      <protection/>
    </xf>
    <xf numFmtId="0" fontId="0" fillId="36" borderId="0" xfId="0" applyFont="1" applyFill="1" applyAlignment="1" applyProtection="1">
      <alignment horizontal="left"/>
      <protection/>
    </xf>
    <xf numFmtId="0" fontId="11" fillId="36" borderId="0" xfId="0" applyFont="1" applyFill="1" applyAlignment="1" applyProtection="1">
      <alignment horizontal="left"/>
      <protection/>
    </xf>
    <xf numFmtId="0" fontId="2" fillId="37" borderId="0" xfId="0" applyFont="1" applyFill="1" applyAlignment="1" applyProtection="1">
      <alignment horizontal="right" wrapText="1"/>
      <protection/>
    </xf>
    <xf numFmtId="0" fontId="2" fillId="37" borderId="20" xfId="0" applyFont="1" applyFill="1" applyBorder="1" applyAlignment="1" applyProtection="1">
      <alignment horizontal="right" wrapText="1"/>
      <protection/>
    </xf>
    <xf numFmtId="0" fontId="2" fillId="36" borderId="0" xfId="0" applyFont="1" applyFill="1" applyAlignment="1" applyProtection="1">
      <alignment horizontal="left"/>
      <protection/>
    </xf>
    <xf numFmtId="0" fontId="2" fillId="0" borderId="0" xfId="0" applyFont="1" applyBorder="1" applyAlignment="1" applyProtection="1">
      <alignment horizontal="center"/>
      <protection/>
    </xf>
    <xf numFmtId="0" fontId="2" fillId="0" borderId="10" xfId="0" applyFont="1" applyBorder="1" applyAlignment="1" applyProtection="1">
      <alignment horizontal="center"/>
      <protection/>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2" fillId="0" borderId="0" xfId="0" applyFont="1" applyAlignment="1" applyProtection="1">
      <alignment horizontal="center"/>
      <protection locked="0"/>
    </xf>
    <xf numFmtId="0" fontId="2" fillId="0" borderId="10" xfId="0" applyFont="1" applyBorder="1" applyAlignment="1" applyProtection="1">
      <alignment horizontal="center"/>
      <protection locked="0"/>
    </xf>
    <xf numFmtId="164" fontId="7" fillId="0" borderId="0" xfId="0" applyNumberFormat="1" applyFont="1" applyAlignment="1" applyProtection="1">
      <alignment horizontal="center" vertical="center"/>
      <protection locked="0"/>
    </xf>
    <xf numFmtId="0" fontId="2" fillId="0" borderId="0" xfId="0" applyFont="1" applyAlignment="1" applyProtection="1">
      <alignment horizontal="right"/>
      <protection/>
    </xf>
    <xf numFmtId="0" fontId="2" fillId="0" borderId="10" xfId="0" applyFont="1" applyBorder="1" applyAlignment="1" applyProtection="1">
      <alignment horizontal="right"/>
      <protection/>
    </xf>
    <xf numFmtId="49" fontId="2" fillId="0" borderId="0" xfId="0" applyNumberFormat="1" applyFont="1" applyAlignment="1" applyProtection="1">
      <alignment horizontal="left"/>
      <protection/>
    </xf>
    <xf numFmtId="0" fontId="2" fillId="0" borderId="0" xfId="0" applyFont="1" applyBorder="1" applyAlignment="1">
      <alignment horizontal="center"/>
    </xf>
    <xf numFmtId="0" fontId="2" fillId="0" borderId="21" xfId="0" applyFont="1" applyBorder="1" applyAlignment="1">
      <alignment horizontal="center"/>
    </xf>
    <xf numFmtId="0" fontId="2" fillId="0" borderId="0" xfId="0" applyFont="1" applyAlignment="1">
      <alignment horizontal="center"/>
    </xf>
    <xf numFmtId="0" fontId="2" fillId="0" borderId="22" xfId="0" applyFont="1" applyBorder="1" applyAlignment="1" applyProtection="1">
      <alignment horizontal="center"/>
      <protection locked="0"/>
    </xf>
    <xf numFmtId="0" fontId="2" fillId="0" borderId="23" xfId="0" applyFont="1" applyBorder="1" applyAlignment="1" applyProtection="1">
      <alignment horizontal="center"/>
      <protection locked="0"/>
    </xf>
    <xf numFmtId="0" fontId="2" fillId="0" borderId="24" xfId="0" applyFont="1" applyBorder="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8"/>
  <sheetViews>
    <sheetView zoomScalePageLayoutView="0" workbookViewId="0" topLeftCell="A10">
      <selection activeCell="I9" sqref="I9"/>
    </sheetView>
  </sheetViews>
  <sheetFormatPr defaultColWidth="9.140625" defaultRowHeight="12.75"/>
  <cols>
    <col min="1" max="16384" width="9.140625" style="38" customWidth="1"/>
  </cols>
  <sheetData>
    <row r="1" spans="1:9" ht="27.75">
      <c r="A1" s="49" t="s">
        <v>46</v>
      </c>
      <c r="B1" s="49"/>
      <c r="C1" s="49"/>
      <c r="D1" s="49"/>
      <c r="E1" s="49"/>
      <c r="F1" s="49"/>
      <c r="G1" s="49"/>
      <c r="H1" s="49"/>
      <c r="I1" s="49"/>
    </row>
    <row r="2" spans="1:11" ht="12.75" customHeight="1">
      <c r="A2" s="39"/>
      <c r="B2" s="39"/>
      <c r="C2" s="39"/>
      <c r="D2" s="39"/>
      <c r="E2" s="39"/>
      <c r="F2" s="39"/>
      <c r="G2" s="39"/>
      <c r="H2" s="39"/>
      <c r="I2" s="39"/>
      <c r="J2" s="39"/>
      <c r="K2" s="39"/>
    </row>
    <row r="3" spans="1:11" ht="15.75" customHeight="1">
      <c r="A3" s="52" t="s">
        <v>51</v>
      </c>
      <c r="B3" s="52"/>
      <c r="C3" s="52"/>
      <c r="D3" s="52"/>
      <c r="E3" s="52"/>
      <c r="F3" s="52"/>
      <c r="G3" s="52"/>
      <c r="H3" s="52"/>
      <c r="I3" s="52"/>
      <c r="J3" s="39"/>
      <c r="K3" s="39"/>
    </row>
    <row r="4" spans="1:11" s="40" customFormat="1" ht="12.75" customHeight="1">
      <c r="A4" s="51" t="s">
        <v>50</v>
      </c>
      <c r="B4" s="51"/>
      <c r="C4" s="51"/>
      <c r="D4" s="51"/>
      <c r="E4" s="51"/>
      <c r="F4" s="51"/>
      <c r="G4" s="51"/>
      <c r="H4" s="51"/>
      <c r="I4" s="51"/>
      <c r="J4" s="39"/>
      <c r="K4" s="39"/>
    </row>
    <row r="5" spans="1:11" ht="12.75" customHeight="1">
      <c r="A5" s="51"/>
      <c r="B5" s="51"/>
      <c r="C5" s="51"/>
      <c r="D5" s="51"/>
      <c r="E5" s="51"/>
      <c r="F5" s="51"/>
      <c r="G5" s="51"/>
      <c r="H5" s="51"/>
      <c r="I5" s="51"/>
      <c r="J5" s="39"/>
      <c r="K5" s="39"/>
    </row>
    <row r="6" spans="1:11" ht="12.75" customHeight="1">
      <c r="A6" s="51"/>
      <c r="B6" s="51"/>
      <c r="C6" s="51"/>
      <c r="D6" s="51"/>
      <c r="E6" s="51"/>
      <c r="F6" s="51"/>
      <c r="G6" s="51"/>
      <c r="H6" s="51"/>
      <c r="I6" s="51"/>
      <c r="J6" s="39"/>
      <c r="K6" s="39"/>
    </row>
    <row r="7" spans="1:11" ht="12.75" customHeight="1">
      <c r="A7" s="51"/>
      <c r="B7" s="51"/>
      <c r="C7" s="51"/>
      <c r="D7" s="51"/>
      <c r="E7" s="51"/>
      <c r="F7" s="51"/>
      <c r="G7" s="51"/>
      <c r="H7" s="51"/>
      <c r="I7" s="51"/>
      <c r="J7" s="39"/>
      <c r="K7" s="39"/>
    </row>
    <row r="8" spans="1:11" ht="12.75" customHeight="1" thickBot="1">
      <c r="A8" s="43"/>
      <c r="B8" s="43"/>
      <c r="C8" s="43"/>
      <c r="D8" s="43"/>
      <c r="E8" s="43"/>
      <c r="F8" s="43"/>
      <c r="G8" s="43"/>
      <c r="H8" s="43"/>
      <c r="I8" s="43"/>
      <c r="J8" s="44"/>
      <c r="K8" s="44"/>
    </row>
    <row r="9" spans="1:11" ht="12.75" customHeight="1" thickBot="1">
      <c r="A9" s="55" t="s">
        <v>72</v>
      </c>
      <c r="B9" s="55"/>
      <c r="C9" s="55"/>
      <c r="D9" s="55"/>
      <c r="E9" s="55"/>
      <c r="F9" s="55"/>
      <c r="G9" s="55"/>
      <c r="H9" s="56"/>
      <c r="I9" s="47">
        <v>6</v>
      </c>
      <c r="J9" s="44"/>
      <c r="K9" s="44"/>
    </row>
    <row r="10" spans="1:11" ht="12.75" customHeight="1">
      <c r="A10" s="43"/>
      <c r="B10" s="43"/>
      <c r="C10" s="43"/>
      <c r="D10" s="43"/>
      <c r="E10" s="43"/>
      <c r="F10" s="43"/>
      <c r="G10" s="43"/>
      <c r="H10" s="43"/>
      <c r="I10" s="43"/>
      <c r="J10" s="44"/>
      <c r="K10" s="44"/>
    </row>
    <row r="11" spans="1:11" ht="12.75" customHeight="1">
      <c r="A11" s="39"/>
      <c r="B11" s="39"/>
      <c r="C11" s="39"/>
      <c r="D11" s="39"/>
      <c r="E11" s="39"/>
      <c r="F11" s="39"/>
      <c r="G11" s="39"/>
      <c r="H11" s="39"/>
      <c r="I11" s="39"/>
      <c r="J11" s="39"/>
      <c r="K11" s="39"/>
    </row>
    <row r="12" spans="1:11" ht="15.75" customHeight="1">
      <c r="A12" s="52" t="s">
        <v>60</v>
      </c>
      <c r="B12" s="52"/>
      <c r="C12" s="52"/>
      <c r="D12" s="52"/>
      <c r="E12" s="52"/>
      <c r="F12" s="52"/>
      <c r="G12" s="52"/>
      <c r="H12" s="52"/>
      <c r="I12" s="52"/>
      <c r="J12" s="39"/>
      <c r="K12" s="39"/>
    </row>
    <row r="13" spans="1:11" ht="12.75" customHeight="1">
      <c r="A13" s="41" t="s">
        <v>61</v>
      </c>
      <c r="B13" s="39"/>
      <c r="C13" s="39"/>
      <c r="D13" s="39"/>
      <c r="E13" s="39"/>
      <c r="F13" s="39"/>
      <c r="G13" s="39"/>
      <c r="H13" s="39"/>
      <c r="I13" s="39"/>
      <c r="J13" s="39"/>
      <c r="K13" s="39"/>
    </row>
    <row r="14" spans="1:11" ht="12.75" customHeight="1">
      <c r="A14" s="39"/>
      <c r="B14" s="53" t="s">
        <v>52</v>
      </c>
      <c r="C14" s="53"/>
      <c r="D14" s="53"/>
      <c r="E14" s="53"/>
      <c r="F14" s="53"/>
      <c r="G14" s="53"/>
      <c r="H14" s="53"/>
      <c r="I14" s="53"/>
      <c r="J14" s="39"/>
      <c r="K14" s="39"/>
    </row>
    <row r="15" spans="2:11" ht="12.75" customHeight="1">
      <c r="B15" s="53" t="s">
        <v>62</v>
      </c>
      <c r="C15" s="53"/>
      <c r="D15" s="53"/>
      <c r="E15" s="53"/>
      <c r="F15" s="53"/>
      <c r="G15" s="53"/>
      <c r="H15" s="53"/>
      <c r="I15" s="53"/>
      <c r="J15" s="39"/>
      <c r="K15" s="39"/>
    </row>
    <row r="16" spans="1:11" ht="12.75" customHeight="1">
      <c r="A16" s="54" t="s">
        <v>63</v>
      </c>
      <c r="B16" s="54"/>
      <c r="C16" s="54"/>
      <c r="D16" s="54"/>
      <c r="E16" s="54"/>
      <c r="F16" s="54"/>
      <c r="G16" s="54"/>
      <c r="H16" s="54"/>
      <c r="I16" s="54"/>
      <c r="J16" s="39"/>
      <c r="K16" s="39"/>
    </row>
    <row r="17" spans="1:11" ht="12.75" customHeight="1">
      <c r="A17" s="39"/>
      <c r="B17" s="51" t="s">
        <v>48</v>
      </c>
      <c r="C17" s="51"/>
      <c r="D17" s="51"/>
      <c r="E17" s="51"/>
      <c r="F17" s="51"/>
      <c r="G17" s="51"/>
      <c r="H17" s="51"/>
      <c r="I17" s="51"/>
      <c r="J17" s="39"/>
      <c r="K17" s="39"/>
    </row>
    <row r="18" spans="1:11" ht="12.75" customHeight="1">
      <c r="A18" s="39"/>
      <c r="B18" s="51"/>
      <c r="C18" s="51"/>
      <c r="D18" s="51"/>
      <c r="E18" s="51"/>
      <c r="F18" s="51"/>
      <c r="G18" s="51"/>
      <c r="H18" s="51"/>
      <c r="I18" s="51"/>
      <c r="J18" s="39"/>
      <c r="K18" s="39"/>
    </row>
    <row r="19" spans="1:11" ht="12.75" customHeight="1">
      <c r="A19" s="39"/>
      <c r="B19" s="51" t="s">
        <v>49</v>
      </c>
      <c r="C19" s="51"/>
      <c r="D19" s="51"/>
      <c r="E19" s="51"/>
      <c r="F19" s="51"/>
      <c r="G19" s="51"/>
      <c r="H19" s="51"/>
      <c r="I19" s="51"/>
      <c r="J19" s="39"/>
      <c r="K19" s="39"/>
    </row>
    <row r="20" spans="1:11" ht="12.75" customHeight="1">
      <c r="A20" s="39"/>
      <c r="B20" s="51"/>
      <c r="C20" s="51"/>
      <c r="D20" s="51"/>
      <c r="E20" s="51"/>
      <c r="F20" s="51"/>
      <c r="G20" s="51"/>
      <c r="H20" s="51"/>
      <c r="I20" s="51"/>
      <c r="J20" s="39"/>
      <c r="K20" s="39"/>
    </row>
    <row r="21" spans="1:11" ht="12.75" customHeight="1">
      <c r="A21" s="39"/>
      <c r="B21" s="51"/>
      <c r="C21" s="51"/>
      <c r="D21" s="51"/>
      <c r="E21" s="51"/>
      <c r="F21" s="51"/>
      <c r="G21" s="51"/>
      <c r="H21" s="51"/>
      <c r="I21" s="51"/>
      <c r="J21" s="39"/>
      <c r="K21" s="39"/>
    </row>
    <row r="22" spans="1:11" ht="12.75" customHeight="1">
      <c r="A22" s="54" t="s">
        <v>64</v>
      </c>
      <c r="B22" s="54"/>
      <c r="C22" s="54"/>
      <c r="D22" s="54"/>
      <c r="E22" s="54"/>
      <c r="F22" s="54"/>
      <c r="G22" s="54"/>
      <c r="H22" s="54"/>
      <c r="I22" s="54"/>
      <c r="J22" s="39"/>
      <c r="K22" s="39"/>
    </row>
    <row r="23" spans="1:11" ht="12.75" customHeight="1">
      <c r="A23" s="39"/>
      <c r="B23" s="50" t="s">
        <v>53</v>
      </c>
      <c r="C23" s="50"/>
      <c r="D23" s="50"/>
      <c r="E23" s="50"/>
      <c r="F23" s="50"/>
      <c r="G23" s="50"/>
      <c r="H23" s="50"/>
      <c r="I23" s="50"/>
      <c r="J23" s="39"/>
      <c r="K23" s="39"/>
    </row>
    <row r="24" spans="1:11" ht="12.75" customHeight="1">
      <c r="A24" s="39"/>
      <c r="B24" s="50" t="s">
        <v>54</v>
      </c>
      <c r="C24" s="50"/>
      <c r="D24" s="50"/>
      <c r="E24" s="50"/>
      <c r="F24" s="50"/>
      <c r="G24" s="50"/>
      <c r="H24" s="50"/>
      <c r="I24" s="50"/>
      <c r="J24" s="39"/>
      <c r="K24" s="39"/>
    </row>
    <row r="25" spans="1:11" ht="12.75" customHeight="1">
      <c r="A25" s="39"/>
      <c r="B25" s="50" t="s">
        <v>55</v>
      </c>
      <c r="C25" s="50"/>
      <c r="D25" s="50"/>
      <c r="E25" s="50"/>
      <c r="F25" s="50"/>
      <c r="G25" s="50"/>
      <c r="H25" s="50"/>
      <c r="I25" s="50"/>
      <c r="J25" s="39"/>
      <c r="K25" s="39"/>
    </row>
    <row r="26" spans="1:11" ht="12.75" customHeight="1">
      <c r="A26" s="39"/>
      <c r="B26" s="50" t="s">
        <v>56</v>
      </c>
      <c r="C26" s="50"/>
      <c r="D26" s="50"/>
      <c r="E26" s="50"/>
      <c r="F26" s="50"/>
      <c r="G26" s="50"/>
      <c r="H26" s="50"/>
      <c r="I26" s="50"/>
      <c r="J26" s="39"/>
      <c r="K26" s="39"/>
    </row>
    <row r="27" spans="1:10" ht="12.75" customHeight="1">
      <c r="A27" s="39"/>
      <c r="B27" s="50" t="s">
        <v>57</v>
      </c>
      <c r="C27" s="50"/>
      <c r="D27" s="50"/>
      <c r="E27" s="50"/>
      <c r="F27" s="50"/>
      <c r="G27" s="50"/>
      <c r="H27" s="50"/>
      <c r="I27" s="50"/>
      <c r="J27" s="39"/>
    </row>
    <row r="28" spans="1:11" ht="12.75" customHeight="1">
      <c r="A28" s="39"/>
      <c r="B28" s="50" t="s">
        <v>58</v>
      </c>
      <c r="C28" s="50"/>
      <c r="D28" s="50"/>
      <c r="E28" s="50"/>
      <c r="F28" s="50"/>
      <c r="G28" s="50"/>
      <c r="H28" s="50"/>
      <c r="I28" s="50"/>
      <c r="J28" s="39"/>
      <c r="K28" s="39"/>
    </row>
    <row r="29" spans="1:11" ht="12.75" customHeight="1">
      <c r="A29" s="39"/>
      <c r="B29" s="50" t="s">
        <v>59</v>
      </c>
      <c r="C29" s="50"/>
      <c r="D29" s="50"/>
      <c r="E29" s="50"/>
      <c r="F29" s="50"/>
      <c r="G29" s="50"/>
      <c r="H29" s="50"/>
      <c r="I29" s="50"/>
      <c r="J29" s="39"/>
      <c r="K29" s="39"/>
    </row>
    <row r="30" spans="1:11" ht="12.75" customHeight="1">
      <c r="A30" s="39"/>
      <c r="B30" s="53" t="s">
        <v>65</v>
      </c>
      <c r="C30" s="50"/>
      <c r="D30" s="50"/>
      <c r="E30" s="50"/>
      <c r="F30" s="50"/>
      <c r="G30" s="50"/>
      <c r="H30" s="50"/>
      <c r="I30" s="50"/>
      <c r="J30" s="39"/>
      <c r="K30" s="39"/>
    </row>
    <row r="31" spans="1:11" ht="12.75" customHeight="1">
      <c r="A31" s="39"/>
      <c r="B31" s="39"/>
      <c r="C31" s="42"/>
      <c r="D31" s="42"/>
      <c r="E31" s="42"/>
      <c r="F31" s="42"/>
      <c r="G31" s="42"/>
      <c r="H31" s="42"/>
      <c r="I31" s="42"/>
      <c r="J31" s="39"/>
      <c r="K31" s="39"/>
    </row>
    <row r="32" spans="1:11" ht="12.75" customHeight="1">
      <c r="A32" s="52" t="s">
        <v>66</v>
      </c>
      <c r="B32" s="52"/>
      <c r="C32" s="52"/>
      <c r="D32" s="52"/>
      <c r="E32" s="52"/>
      <c r="F32" s="52"/>
      <c r="G32" s="52"/>
      <c r="H32" s="52"/>
      <c r="I32" s="52"/>
      <c r="J32" s="39"/>
      <c r="K32" s="39"/>
    </row>
    <row r="33" spans="1:11" ht="12.75" customHeight="1">
      <c r="A33" s="51" t="s">
        <v>67</v>
      </c>
      <c r="B33" s="51"/>
      <c r="C33" s="51"/>
      <c r="D33" s="51"/>
      <c r="E33" s="51"/>
      <c r="F33" s="51"/>
      <c r="G33" s="51"/>
      <c r="H33" s="51"/>
      <c r="I33" s="51"/>
      <c r="J33" s="39"/>
      <c r="K33" s="39"/>
    </row>
    <row r="34" spans="1:11" ht="12.75" customHeight="1">
      <c r="A34" s="51"/>
      <c r="B34" s="51"/>
      <c r="C34" s="51"/>
      <c r="D34" s="51"/>
      <c r="E34" s="51"/>
      <c r="F34" s="51"/>
      <c r="G34" s="51"/>
      <c r="H34" s="51"/>
      <c r="I34" s="51"/>
      <c r="J34" s="39"/>
      <c r="K34" s="39"/>
    </row>
    <row r="35" spans="1:11" ht="12.75" customHeight="1">
      <c r="A35" s="51"/>
      <c r="B35" s="51"/>
      <c r="C35" s="51"/>
      <c r="D35" s="51"/>
      <c r="E35" s="51"/>
      <c r="F35" s="51"/>
      <c r="G35" s="51"/>
      <c r="H35" s="51"/>
      <c r="I35" s="51"/>
      <c r="J35" s="39"/>
      <c r="K35" s="39"/>
    </row>
    <row r="36" spans="1:11" ht="12.75" customHeight="1">
      <c r="A36" s="39"/>
      <c r="B36" s="39"/>
      <c r="C36" s="42"/>
      <c r="D36" s="42"/>
      <c r="E36" s="42"/>
      <c r="F36" s="42"/>
      <c r="G36" s="42"/>
      <c r="H36" s="42"/>
      <c r="I36" s="42"/>
      <c r="J36" s="39"/>
      <c r="K36" s="39"/>
    </row>
    <row r="37" spans="1:11" ht="12.75" customHeight="1">
      <c r="A37" s="57" t="s">
        <v>68</v>
      </c>
      <c r="B37" s="57"/>
      <c r="C37" s="53" t="s">
        <v>70</v>
      </c>
      <c r="D37" s="53"/>
      <c r="E37" s="53"/>
      <c r="F37" s="50" t="s">
        <v>47</v>
      </c>
      <c r="G37" s="50"/>
      <c r="H37" s="50"/>
      <c r="I37" s="50"/>
      <c r="J37" s="39"/>
      <c r="K37" s="39"/>
    </row>
    <row r="38" spans="1:9" ht="12.75">
      <c r="A38" s="57" t="s">
        <v>69</v>
      </c>
      <c r="B38" s="57"/>
      <c r="C38" s="53" t="s">
        <v>70</v>
      </c>
      <c r="D38" s="53"/>
      <c r="E38" s="53"/>
      <c r="F38" s="50" t="s">
        <v>47</v>
      </c>
      <c r="G38" s="50"/>
      <c r="H38" s="50"/>
      <c r="I38" s="50"/>
    </row>
  </sheetData>
  <sheetProtection password="DD66" sheet="1" selectLockedCells="1"/>
  <mergeCells count="27">
    <mergeCell ref="A38:B38"/>
    <mergeCell ref="A37:B37"/>
    <mergeCell ref="C38:E38"/>
    <mergeCell ref="C37:E37"/>
    <mergeCell ref="F38:I38"/>
    <mergeCell ref="B19:I21"/>
    <mergeCell ref="B24:I24"/>
    <mergeCell ref="B30:I30"/>
    <mergeCell ref="A16:I16"/>
    <mergeCell ref="B23:I23"/>
    <mergeCell ref="A32:I32"/>
    <mergeCell ref="A33:I35"/>
    <mergeCell ref="F37:I37"/>
    <mergeCell ref="B28:I28"/>
    <mergeCell ref="B27:I27"/>
    <mergeCell ref="B26:I26"/>
    <mergeCell ref="B25:I25"/>
    <mergeCell ref="A1:I1"/>
    <mergeCell ref="B29:I29"/>
    <mergeCell ref="A4:I7"/>
    <mergeCell ref="A3:I3"/>
    <mergeCell ref="A12:I12"/>
    <mergeCell ref="B15:I15"/>
    <mergeCell ref="B14:I14"/>
    <mergeCell ref="B17:I18"/>
    <mergeCell ref="A22:I22"/>
    <mergeCell ref="A9:H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N106"/>
  <sheetViews>
    <sheetView tabSelected="1" zoomScale="85" zoomScaleNormal="85"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A4" sqref="A4:E4"/>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7" width="7.140625" style="3" bestFit="1" customWidth="1"/>
    <col min="8" max="8" width="7.00390625" style="3" bestFit="1" customWidth="1"/>
    <col min="9" max="9" width="6.8515625" style="1" bestFit="1" customWidth="1"/>
    <col min="10" max="10" width="8.00390625" style="1" bestFit="1" customWidth="1"/>
    <col min="11" max="11" width="7.140625" style="3" bestFit="1" customWidth="1"/>
    <col min="12" max="12" width="7.00390625" style="3" bestFit="1" customWidth="1"/>
    <col min="13" max="13" width="6.8515625" style="1" bestFit="1" customWidth="1"/>
    <col min="14" max="14" width="8.00390625" style="1" customWidth="1"/>
    <col min="15" max="15" width="7.140625" style="3" bestFit="1" customWidth="1"/>
    <col min="16" max="16" width="7.00390625" style="3" bestFit="1" customWidth="1"/>
    <col min="17" max="17" width="6.8515625" style="1" bestFit="1" customWidth="1"/>
    <col min="18" max="18" width="8.00390625" style="1" bestFit="1" customWidth="1"/>
    <col min="19" max="19" width="7.140625" style="3" bestFit="1" customWidth="1"/>
    <col min="20" max="20" width="7.00390625" style="3" bestFit="1" customWidth="1"/>
    <col min="21" max="21" width="6.8515625" style="1" bestFit="1" customWidth="1"/>
    <col min="22" max="22" width="8.28125" style="1" bestFit="1" customWidth="1"/>
    <col min="23" max="23" width="7.140625" style="3" customWidth="1"/>
    <col min="24" max="24" width="7.00390625" style="3" bestFit="1" customWidth="1"/>
    <col min="25" max="25" width="6.8515625" style="1" bestFit="1" customWidth="1"/>
    <col min="26" max="26" width="8.28125" style="1" customWidth="1"/>
    <col min="27" max="27" width="7.28125" style="3" customWidth="1"/>
    <col min="28" max="28" width="7.00390625" style="3" bestFit="1" customWidth="1"/>
    <col min="29" max="29" width="6.8515625" style="1" bestFit="1" customWidth="1"/>
    <col min="30" max="30" width="7.28125" style="1" customWidth="1"/>
    <col min="31" max="31" width="7.140625" style="1" bestFit="1" customWidth="1"/>
    <col min="32" max="32" width="16.7109375" style="7" customWidth="1"/>
    <col min="33" max="33" width="7.57421875" style="1" customWidth="1"/>
    <col min="34" max="34" width="8.421875" style="1" customWidth="1"/>
    <col min="35" max="35" width="9.28125" style="1" customWidth="1"/>
    <col min="36" max="37" width="9.421875" style="1" customWidth="1"/>
    <col min="38" max="38" width="9.57421875" style="1" customWidth="1"/>
    <col min="39" max="39" width="8.7109375" style="1" customWidth="1"/>
    <col min="40" max="40" width="7.28125" style="1" customWidth="1"/>
    <col min="41" max="41" width="9.57421875" style="1" bestFit="1" customWidth="1"/>
    <col min="42" max="16384" width="9.140625" style="1" customWidth="1"/>
  </cols>
  <sheetData>
    <row r="1" spans="1:40" ht="12.75" customHeight="1">
      <c r="A1" s="7"/>
      <c r="B1" s="7"/>
      <c r="C1" s="7"/>
      <c r="D1" s="7"/>
      <c r="E1" s="11"/>
      <c r="F1" s="48"/>
      <c r="G1" s="48"/>
      <c r="H1" s="48"/>
      <c r="I1" s="48"/>
      <c r="J1" s="48"/>
      <c r="K1" s="48"/>
      <c r="L1" s="48"/>
      <c r="M1" s="48"/>
      <c r="N1" s="48"/>
      <c r="O1" s="48"/>
      <c r="P1" s="48"/>
      <c r="Q1" s="48"/>
      <c r="R1" s="48"/>
      <c r="S1" s="48"/>
      <c r="T1" s="48"/>
      <c r="U1" s="48"/>
      <c r="V1" s="7"/>
      <c r="W1" s="19"/>
      <c r="X1" s="19"/>
      <c r="Y1" s="7"/>
      <c r="Z1" s="7"/>
      <c r="AA1" s="19"/>
      <c r="AB1" s="19"/>
      <c r="AC1" s="7"/>
      <c r="AD1" s="7"/>
      <c r="AE1" s="7"/>
      <c r="AG1" s="7"/>
      <c r="AH1" s="7"/>
      <c r="AI1" s="7"/>
      <c r="AJ1" s="7"/>
      <c r="AK1" s="7"/>
      <c r="AL1" s="7"/>
      <c r="AM1" s="7"/>
      <c r="AN1" s="7"/>
    </row>
    <row r="2" spans="1:40" ht="30" customHeight="1">
      <c r="A2" s="60" t="s">
        <v>71</v>
      </c>
      <c r="B2" s="60"/>
      <c r="C2" s="60"/>
      <c r="D2" s="60"/>
      <c r="E2" s="61"/>
      <c r="F2" s="48"/>
      <c r="G2" s="48"/>
      <c r="H2" s="48"/>
      <c r="I2" s="48"/>
      <c r="J2" s="48"/>
      <c r="K2" s="48"/>
      <c r="L2" s="48"/>
      <c r="M2" s="48"/>
      <c r="N2" s="48"/>
      <c r="O2" s="48"/>
      <c r="P2" s="48"/>
      <c r="Q2" s="48"/>
      <c r="R2" s="48"/>
      <c r="S2" s="48"/>
      <c r="T2" s="48"/>
      <c r="U2" s="48"/>
      <c r="V2" s="7"/>
      <c r="W2" s="19"/>
      <c r="X2" s="19"/>
      <c r="Y2" s="7"/>
      <c r="Z2" s="7"/>
      <c r="AA2" s="19"/>
      <c r="AB2" s="19"/>
      <c r="AC2" s="7"/>
      <c r="AD2" s="7"/>
      <c r="AE2" s="7"/>
      <c r="AG2" s="7"/>
      <c r="AH2" s="7"/>
      <c r="AI2" s="7"/>
      <c r="AJ2" s="7"/>
      <c r="AK2" s="7"/>
      <c r="AL2" s="7"/>
      <c r="AM2" s="7"/>
      <c r="AN2" s="7"/>
    </row>
    <row r="3" spans="1:40" ht="18">
      <c r="A3" s="64">
        <v>41566</v>
      </c>
      <c r="B3" s="64"/>
      <c r="C3" s="64"/>
      <c r="D3" s="64"/>
      <c r="E3" s="64"/>
      <c r="F3" s="23"/>
      <c r="G3" s="24"/>
      <c r="H3" s="24"/>
      <c r="I3" s="24"/>
      <c r="J3" s="24"/>
      <c r="K3" s="24"/>
      <c r="L3" s="45"/>
      <c r="M3" s="45"/>
      <c r="N3" s="46"/>
      <c r="O3" s="24"/>
      <c r="P3" s="24"/>
      <c r="Q3" s="24"/>
      <c r="R3" s="24"/>
      <c r="S3" s="24"/>
      <c r="T3" s="24"/>
      <c r="U3" s="24"/>
      <c r="V3" s="7"/>
      <c r="W3" s="19"/>
      <c r="X3" s="19"/>
      <c r="Y3" s="7"/>
      <c r="Z3" s="7"/>
      <c r="AA3" s="19"/>
      <c r="AB3" s="19"/>
      <c r="AC3" s="7"/>
      <c r="AD3" s="7"/>
      <c r="AE3" s="7"/>
      <c r="AG3" s="7"/>
      <c r="AH3" s="7"/>
      <c r="AI3" s="7"/>
      <c r="AJ3" s="7"/>
      <c r="AK3" s="7"/>
      <c r="AL3" s="7"/>
      <c r="AM3" s="7"/>
      <c r="AN3" s="7"/>
    </row>
    <row r="4" spans="1:40" ht="12.75">
      <c r="A4" s="62" t="s">
        <v>78</v>
      </c>
      <c r="B4" s="62"/>
      <c r="C4" s="62"/>
      <c r="D4" s="62"/>
      <c r="E4" s="63"/>
      <c r="F4" s="11" t="s">
        <v>2</v>
      </c>
      <c r="G4" s="19">
        <f>I54</f>
        <v>110</v>
      </c>
      <c r="H4" s="58" t="str">
        <f>CONCATENATE("Place: ",I55)</f>
        <v>Place: 6</v>
      </c>
      <c r="I4" s="59"/>
      <c r="J4" s="11" t="s">
        <v>7</v>
      </c>
      <c r="K4" s="19">
        <f>M54</f>
        <v>169</v>
      </c>
      <c r="L4" s="58" t="str">
        <f>CONCATENATE("Place: ",M55)</f>
        <v>Place: 2</v>
      </c>
      <c r="M4" s="59"/>
      <c r="N4" s="11" t="s">
        <v>45</v>
      </c>
      <c r="O4" s="19">
        <f>Q54</f>
        <v>227</v>
      </c>
      <c r="P4" s="58" t="str">
        <f>CONCATENATE("Place: ",Q55)</f>
        <v>Place: 1</v>
      </c>
      <c r="Q4" s="59"/>
      <c r="R4" s="11" t="s">
        <v>8</v>
      </c>
      <c r="S4" s="19">
        <f>U54</f>
        <v>156</v>
      </c>
      <c r="T4" s="58" t="str">
        <f>CONCATENATE("Place: ",U55)</f>
        <v>Place: 3</v>
      </c>
      <c r="U4" s="59"/>
      <c r="V4" s="11" t="s">
        <v>9</v>
      </c>
      <c r="W4" s="19">
        <f>Y54</f>
        <v>143</v>
      </c>
      <c r="X4" s="58" t="str">
        <f>CONCATENATE("Place: ",Y55)</f>
        <v>Place: 4</v>
      </c>
      <c r="Y4" s="59"/>
      <c r="Z4" s="11" t="s">
        <v>10</v>
      </c>
      <c r="AA4" s="19">
        <f>AC54</f>
        <v>120</v>
      </c>
      <c r="AB4" s="58" t="str">
        <f>CONCATENATE("Place: ",AC55)</f>
        <v>Place: 5</v>
      </c>
      <c r="AC4" s="59"/>
      <c r="AD4" s="7"/>
      <c r="AE4" s="7"/>
      <c r="AF4" s="7" t="s">
        <v>22</v>
      </c>
      <c r="AG4" s="7" t="s">
        <v>4</v>
      </c>
      <c r="AH4" s="7">
        <v>1</v>
      </c>
      <c r="AI4" s="7">
        <v>2</v>
      </c>
      <c r="AJ4" s="7">
        <v>3</v>
      </c>
      <c r="AK4" s="7">
        <v>4</v>
      </c>
      <c r="AL4" s="7">
        <v>5</v>
      </c>
      <c r="AM4" s="7">
        <v>6</v>
      </c>
      <c r="AN4" s="7">
        <v>0</v>
      </c>
    </row>
    <row r="5" spans="1:40" ht="12.75">
      <c r="A5" s="65" t="s">
        <v>0</v>
      </c>
      <c r="B5" s="65"/>
      <c r="C5" s="65"/>
      <c r="D5" s="65"/>
      <c r="E5" s="66"/>
      <c r="F5" s="71" t="s">
        <v>76</v>
      </c>
      <c r="G5" s="72"/>
      <c r="H5" s="72"/>
      <c r="I5" s="73"/>
      <c r="J5" s="71" t="s">
        <v>77</v>
      </c>
      <c r="K5" s="72"/>
      <c r="L5" s="72"/>
      <c r="M5" s="73"/>
      <c r="N5" s="71" t="s">
        <v>74</v>
      </c>
      <c r="O5" s="72"/>
      <c r="P5" s="72"/>
      <c r="Q5" s="73"/>
      <c r="R5" s="71" t="s">
        <v>83</v>
      </c>
      <c r="S5" s="72"/>
      <c r="T5" s="72"/>
      <c r="U5" s="73"/>
      <c r="V5" s="71" t="s">
        <v>75</v>
      </c>
      <c r="W5" s="72"/>
      <c r="X5" s="72"/>
      <c r="Y5" s="73"/>
      <c r="Z5" s="71" t="s">
        <v>73</v>
      </c>
      <c r="AA5" s="72"/>
      <c r="AB5" s="72"/>
      <c r="AC5" s="73"/>
      <c r="AD5" s="11"/>
      <c r="AE5" s="7"/>
      <c r="AG5" s="7" t="s">
        <v>15</v>
      </c>
      <c r="AH5" s="7">
        <f>Instructions!I9</f>
        <v>6</v>
      </c>
      <c r="AI5" s="7">
        <f>AH5-1</f>
        <v>5</v>
      </c>
      <c r="AJ5" s="7">
        <f>AI5-1</f>
        <v>4</v>
      </c>
      <c r="AK5" s="7">
        <f>AJ5-1</f>
        <v>3</v>
      </c>
      <c r="AL5" s="7">
        <f>AK5-1</f>
        <v>2</v>
      </c>
      <c r="AM5" s="7">
        <f>AL5-1</f>
        <v>1</v>
      </c>
      <c r="AN5" s="7">
        <v>0</v>
      </c>
    </row>
    <row r="6" spans="1:40" ht="12.75">
      <c r="A6" s="58" t="s">
        <v>1</v>
      </c>
      <c r="B6" s="58"/>
      <c r="C6" s="58"/>
      <c r="D6" s="58"/>
      <c r="E6" s="59"/>
      <c r="F6" s="25" t="s">
        <v>3</v>
      </c>
      <c r="G6" s="26" t="s">
        <v>4</v>
      </c>
      <c r="H6" s="26" t="s">
        <v>5</v>
      </c>
      <c r="I6" s="27" t="s">
        <v>6</v>
      </c>
      <c r="J6" s="25" t="s">
        <v>3</v>
      </c>
      <c r="K6" s="26" t="s">
        <v>4</v>
      </c>
      <c r="L6" s="26" t="s">
        <v>5</v>
      </c>
      <c r="M6" s="27" t="s">
        <v>6</v>
      </c>
      <c r="N6" s="25" t="s">
        <v>3</v>
      </c>
      <c r="O6" s="26" t="s">
        <v>4</v>
      </c>
      <c r="P6" s="26" t="s">
        <v>5</v>
      </c>
      <c r="Q6" s="27" t="s">
        <v>6</v>
      </c>
      <c r="R6" s="25" t="s">
        <v>3</v>
      </c>
      <c r="S6" s="26" t="s">
        <v>4</v>
      </c>
      <c r="T6" s="26" t="s">
        <v>5</v>
      </c>
      <c r="U6" s="27" t="s">
        <v>6</v>
      </c>
      <c r="V6" s="25" t="s">
        <v>3</v>
      </c>
      <c r="W6" s="26" t="s">
        <v>4</v>
      </c>
      <c r="X6" s="26" t="s">
        <v>5</v>
      </c>
      <c r="Y6" s="27" t="s">
        <v>6</v>
      </c>
      <c r="Z6" s="25" t="s">
        <v>3</v>
      </c>
      <c r="AA6" s="26" t="s">
        <v>4</v>
      </c>
      <c r="AB6" s="26" t="s">
        <v>5</v>
      </c>
      <c r="AC6" s="27" t="s">
        <v>6</v>
      </c>
      <c r="AD6" s="28" t="s">
        <v>14</v>
      </c>
      <c r="AE6" s="28" t="s">
        <v>13</v>
      </c>
      <c r="AF6" s="8"/>
      <c r="AG6" s="7"/>
      <c r="AH6" s="7" t="s">
        <v>16</v>
      </c>
      <c r="AI6" s="7" t="s">
        <v>17</v>
      </c>
      <c r="AJ6" s="7" t="s">
        <v>18</v>
      </c>
      <c r="AK6" s="7" t="s">
        <v>19</v>
      </c>
      <c r="AL6" s="7" t="s">
        <v>20</v>
      </c>
      <c r="AM6" s="7" t="s">
        <v>21</v>
      </c>
      <c r="AN6" s="7"/>
    </row>
    <row r="7" spans="1:40" ht="12.75">
      <c r="A7" s="7">
        <v>1</v>
      </c>
      <c r="B7" s="7" t="s">
        <v>35</v>
      </c>
      <c r="C7" s="7" t="s">
        <v>31</v>
      </c>
      <c r="D7" s="29" t="s">
        <v>36</v>
      </c>
      <c r="E7" s="30" t="s">
        <v>24</v>
      </c>
      <c r="F7" s="13">
        <v>117.09</v>
      </c>
      <c r="G7" s="19">
        <f>IF(AH7=999,0,RANK(AH7,$AH7:$AM7,1))</f>
        <v>5</v>
      </c>
      <c r="H7" s="8">
        <f>HLOOKUP(G7,$AG$4:$AN$5,2,FALSE)</f>
        <v>2</v>
      </c>
      <c r="I7" s="10">
        <f>H7</f>
        <v>2</v>
      </c>
      <c r="J7" s="13">
        <v>112.33</v>
      </c>
      <c r="K7" s="19">
        <f>IF(AI7=999,0,RANK(AI7,$AH7:$AM7,1))</f>
        <v>3</v>
      </c>
      <c r="L7" s="8">
        <f aca="true" t="shared" si="0" ref="L7:L38">HLOOKUP(K7,$AG$4:$AN$5,2,FALSE)</f>
        <v>4</v>
      </c>
      <c r="M7" s="31">
        <f>L7</f>
        <v>4</v>
      </c>
      <c r="N7" s="13">
        <v>110.66</v>
      </c>
      <c r="O7" s="19">
        <f>IF(AJ7=999,0,RANK(AJ7,$AH7:$AM7,1))</f>
        <v>2</v>
      </c>
      <c r="P7" s="8">
        <f aca="true" t="shared" si="1" ref="P7:P38">HLOOKUP(O7,$AG$4:$AN$5,2,FALSE)</f>
        <v>5</v>
      </c>
      <c r="Q7" s="10">
        <f>P7</f>
        <v>5</v>
      </c>
      <c r="R7" s="13">
        <v>116.31</v>
      </c>
      <c r="S7" s="19">
        <f>IF(AK7=999,0,RANK(AK7,$AH7:$AM7,1))</f>
        <v>4</v>
      </c>
      <c r="T7" s="8">
        <f aca="true" t="shared" si="2" ref="T7:T38">HLOOKUP(S7,$AG$4:$AN$5,2,FALSE)</f>
        <v>3</v>
      </c>
      <c r="U7" s="31">
        <f>T7</f>
        <v>3</v>
      </c>
      <c r="V7" s="13">
        <v>118.94</v>
      </c>
      <c r="W7" s="19">
        <f>IF(AL7=999,0,RANK(AL7,$AH7:$AM7,1))</f>
        <v>6</v>
      </c>
      <c r="X7" s="8">
        <f aca="true" t="shared" si="3" ref="X7:X38">HLOOKUP(W7,$AG$4:$AN$5,2,FALSE)</f>
        <v>1</v>
      </c>
      <c r="Y7" s="10">
        <f>X7</f>
        <v>1</v>
      </c>
      <c r="Z7" s="13">
        <v>109.66</v>
      </c>
      <c r="AA7" s="19">
        <f>IF(AM7=999,0,RANK(AM7,$AH7:$AM7,1))</f>
        <v>1</v>
      </c>
      <c r="AB7" s="8">
        <f aca="true" t="shared" si="4" ref="AB7:AB38">HLOOKUP(AA7,$AG$4:$AN$5,2,FALSE)</f>
        <v>6</v>
      </c>
      <c r="AC7" s="10">
        <f>AB7</f>
        <v>6</v>
      </c>
      <c r="AD7" s="10">
        <f aca="true" t="shared" si="5" ref="AD7:AD38">H7+L7+P7+T7+X7+AB7</f>
        <v>21</v>
      </c>
      <c r="AE7" s="10">
        <f>AD7</f>
        <v>21</v>
      </c>
      <c r="AF7" s="37"/>
      <c r="AG7" s="7"/>
      <c r="AH7" s="32">
        <f>IF(F7="dqa",999,IF(F7="dql",999,IF(F7="dqt",999,IF(F7="dqs",999,IF(F7="dqf",999,IF(F7="dnf",999,IF(F7="np",999,IF(F7="dns",999,F7))))))))</f>
        <v>117.09</v>
      </c>
      <c r="AI7" s="32">
        <f>IF(J7="dqa",999,IF(J7="dql",999,IF(J7="dqt",999,IF(J7="dqs",999,IF(J7="dqf",999,IF(J7="dnf",999,IF(J7="np",999,IF(J7="dns",999,J7))))))))</f>
        <v>112.33</v>
      </c>
      <c r="AJ7" s="32">
        <f>IF(N7="dqa",999,IF(N7="dql",999,IF(N7="dqt",999,IF(N7="dqs",999,IF(N7="dqf",999,IF(N7="dnf",999,IF(N7="np",999,IF(N7="dns",999,N7))))))))</f>
        <v>110.66</v>
      </c>
      <c r="AK7" s="32">
        <f>IF(R7="dqa",999,IF(R7="dql",999,IF(R7="dqt",999,IF(R7="dqs",999,IF(R7="dqf",999,IF(R7="dnf",999,IF(R7="np",999,IF(R7="dns",999,R7))))))))</f>
        <v>116.31</v>
      </c>
      <c r="AL7" s="32">
        <f>IF(V7="dqa",999,IF(V7="dql",999,IF(V7="dqt",999,IF(V7="dqs",999,IF(V7="dqf",999,IF(V7="dnf",999,IF(V7="np",999,IF(V7="dns",999,V7))))))))</f>
        <v>118.94</v>
      </c>
      <c r="AM7" s="32">
        <f>IF(Z7="dqa",999,IF(Z7="dql",999,IF(Z7="dqt",999,IF(Z7="dqs",999,IF(Z7="dqf",999,IF(Z7="dnf",999,IF(Z7="np",999,IF(Z7="dns",999,Z7))))))))</f>
        <v>109.66</v>
      </c>
      <c r="AN7" s="7"/>
    </row>
    <row r="8" spans="1:40" ht="12.75">
      <c r="A8" s="7">
        <v>2</v>
      </c>
      <c r="B8" s="7" t="s">
        <v>35</v>
      </c>
      <c r="C8" s="7" t="s">
        <v>31</v>
      </c>
      <c r="D8" s="29" t="s">
        <v>36</v>
      </c>
      <c r="E8" s="33" t="s">
        <v>23</v>
      </c>
      <c r="F8" s="13">
        <v>120.46</v>
      </c>
      <c r="G8" s="19">
        <f aca="true" t="shared" si="6" ref="G8:G42">IF(AH8=999,0,RANK(AH8,$AH8:$AM8,1))</f>
        <v>5</v>
      </c>
      <c r="H8" s="8">
        <f aca="true" t="shared" si="7" ref="H8:H26">HLOOKUP(G8,$AG$4:$AN$5,2,FALSE)</f>
        <v>2</v>
      </c>
      <c r="I8" s="10">
        <f>I7+H8</f>
        <v>4</v>
      </c>
      <c r="J8" s="13">
        <v>116.78</v>
      </c>
      <c r="K8" s="19">
        <f aca="true" t="shared" si="8" ref="K8:K42">IF(AI8=999,0,RANK(AI8,$AH8:$AM8,1))</f>
        <v>3</v>
      </c>
      <c r="L8" s="8">
        <f t="shared" si="0"/>
        <v>4</v>
      </c>
      <c r="M8" s="10">
        <f>M7+L8</f>
        <v>8</v>
      </c>
      <c r="N8" s="13">
        <v>114.34</v>
      </c>
      <c r="O8" s="19">
        <f aca="true" t="shared" si="9" ref="O8:O42">IF(AJ8=999,0,RANK(AJ8,$AH8:$AM8,1))</f>
        <v>2</v>
      </c>
      <c r="P8" s="8">
        <f t="shared" si="1"/>
        <v>5</v>
      </c>
      <c r="Q8" s="10">
        <f>Q7+P8</f>
        <v>10</v>
      </c>
      <c r="R8" s="13">
        <v>117.42</v>
      </c>
      <c r="S8" s="19">
        <f aca="true" t="shared" si="10" ref="S8:S42">IF(AK8=999,0,RANK(AK8,$AH8:$AM8,1))</f>
        <v>4</v>
      </c>
      <c r="T8" s="8">
        <f t="shared" si="2"/>
        <v>3</v>
      </c>
      <c r="U8" s="10">
        <f>U7+T8</f>
        <v>6</v>
      </c>
      <c r="V8" s="13">
        <v>112.43</v>
      </c>
      <c r="W8" s="19">
        <f aca="true" t="shared" si="11" ref="W8:W42">IF(AL8=999,0,RANK(AL8,$AH8:$AM8,1))</f>
        <v>1</v>
      </c>
      <c r="X8" s="8">
        <f t="shared" si="3"/>
        <v>6</v>
      </c>
      <c r="Y8" s="10">
        <f>Y7+X8</f>
        <v>7</v>
      </c>
      <c r="Z8" s="13">
        <v>122.8</v>
      </c>
      <c r="AA8" s="19">
        <f aca="true" t="shared" si="12" ref="AA8:AA42">IF(AM8=999,0,RANK(AM8,$AH8:$AM8,1))</f>
        <v>6</v>
      </c>
      <c r="AB8" s="8">
        <f t="shared" si="4"/>
        <v>1</v>
      </c>
      <c r="AC8" s="10">
        <f>AC7+AB8</f>
        <v>7</v>
      </c>
      <c r="AD8" s="10">
        <f t="shared" si="5"/>
        <v>21</v>
      </c>
      <c r="AE8" s="10">
        <f>AE7+AD8</f>
        <v>42</v>
      </c>
      <c r="AF8" s="37"/>
      <c r="AG8" s="7"/>
      <c r="AH8" s="32">
        <f aca="true" t="shared" si="13" ref="AH8:AH42">IF(F8="dqa",999,IF(F8="dql",999,IF(F8="dqt",999,IF(F8="dqs",999,IF(F8="dqf",999,IF(F8="dnf",999,IF(F8="np",999,IF(F8="dns",999,F8))))))))</f>
        <v>120.46</v>
      </c>
      <c r="AI8" s="32">
        <f aca="true" t="shared" si="14" ref="AI8:AI42">IF(J8="dqa",999,IF(J8="dql",999,IF(J8="dqt",999,IF(J8="dqs",999,IF(J8="dqf",999,IF(J8="dnf",999,IF(J8="np",999,IF(J8="dns",999,J8))))))))</f>
        <v>116.78</v>
      </c>
      <c r="AJ8" s="32">
        <f aca="true" t="shared" si="15" ref="AJ8:AJ42">IF(N8="dqa",999,IF(N8="dql",999,IF(N8="dqt",999,IF(N8="dqs",999,IF(N8="dqf",999,IF(N8="dnf",999,IF(N8="np",999,IF(N8="dns",999,N8))))))))</f>
        <v>114.34</v>
      </c>
      <c r="AK8" s="32">
        <f aca="true" t="shared" si="16" ref="AK8:AK42">IF(R8="dqa",999,IF(R8="dql",999,IF(R8="dqt",999,IF(R8="dqs",999,IF(R8="dqf",999,IF(R8="dnf",999,IF(R8="np",999,IF(R8="dns",999,R8))))))))</f>
        <v>117.42</v>
      </c>
      <c r="AL8" s="32">
        <f aca="true" t="shared" si="17" ref="AL8:AL42">IF(V8="dqa",999,IF(V8="dql",999,IF(V8="dqt",999,IF(V8="dqs",999,IF(V8="dqf",999,IF(V8="dnf",999,IF(V8="np",999,IF(V8="dns",999,V8))))))))</f>
        <v>112.43</v>
      </c>
      <c r="AM8" s="32">
        <f aca="true" t="shared" si="18" ref="AM8:AM42">IF(Z8="dqa",999,IF(Z8="dql",999,IF(Z8="dqt",999,IF(Z8="dqs",999,IF(Z8="dqf",999,IF(Z8="dnf",999,IF(Z8="np",999,IF(Z8="dns",999,Z8))))))))</f>
        <v>122.8</v>
      </c>
      <c r="AN8" s="7"/>
    </row>
    <row r="9" spans="1:40" ht="12.75">
      <c r="A9" s="7">
        <v>3</v>
      </c>
      <c r="B9" s="7" t="s">
        <v>41</v>
      </c>
      <c r="C9" s="7" t="s">
        <v>31</v>
      </c>
      <c r="D9" s="29" t="s">
        <v>25</v>
      </c>
      <c r="E9" s="30" t="s">
        <v>24</v>
      </c>
      <c r="F9" s="13">
        <v>117.79</v>
      </c>
      <c r="G9" s="19">
        <f t="shared" si="6"/>
        <v>3</v>
      </c>
      <c r="H9" s="8">
        <f t="shared" si="7"/>
        <v>4</v>
      </c>
      <c r="I9" s="10">
        <f aca="true" t="shared" si="19" ref="I9:I42">I8+H9</f>
        <v>8</v>
      </c>
      <c r="J9" s="13">
        <v>117.53</v>
      </c>
      <c r="K9" s="19">
        <f t="shared" si="8"/>
        <v>2</v>
      </c>
      <c r="L9" s="8">
        <f t="shared" si="0"/>
        <v>5</v>
      </c>
      <c r="M9" s="10">
        <f aca="true" t="shared" si="20" ref="M9:M51">M8+L9</f>
        <v>13</v>
      </c>
      <c r="N9" s="13">
        <v>114.95</v>
      </c>
      <c r="O9" s="19">
        <f t="shared" si="9"/>
        <v>1</v>
      </c>
      <c r="P9" s="8">
        <f t="shared" si="1"/>
        <v>6</v>
      </c>
      <c r="Q9" s="10">
        <f aca="true" t="shared" si="21" ref="Q9:Q42">Q8+P9</f>
        <v>16</v>
      </c>
      <c r="R9" s="13">
        <v>122.52</v>
      </c>
      <c r="S9" s="19">
        <f t="shared" si="10"/>
        <v>4</v>
      </c>
      <c r="T9" s="8">
        <f t="shared" si="2"/>
        <v>3</v>
      </c>
      <c r="U9" s="10">
        <f aca="true" t="shared" si="22" ref="U9:U42">U8+T9</f>
        <v>9</v>
      </c>
      <c r="V9" s="13" t="s">
        <v>79</v>
      </c>
      <c r="W9" s="19">
        <f t="shared" si="11"/>
        <v>0</v>
      </c>
      <c r="X9" s="8">
        <f t="shared" si="3"/>
        <v>0</v>
      </c>
      <c r="Y9" s="10">
        <f aca="true" t="shared" si="23" ref="Y9:Y42">Y8+X9</f>
        <v>7</v>
      </c>
      <c r="Z9" s="13">
        <v>132.81</v>
      </c>
      <c r="AA9" s="19">
        <f t="shared" si="12"/>
        <v>5</v>
      </c>
      <c r="AB9" s="8">
        <f t="shared" si="4"/>
        <v>2</v>
      </c>
      <c r="AC9" s="10">
        <f aca="true" t="shared" si="24" ref="AC9:AC42">AC8+AB9</f>
        <v>9</v>
      </c>
      <c r="AD9" s="10">
        <f t="shared" si="5"/>
        <v>20</v>
      </c>
      <c r="AE9" s="10">
        <f aca="true" t="shared" si="25" ref="AE9:AE42">AE8+AD9</f>
        <v>62</v>
      </c>
      <c r="AF9" s="37"/>
      <c r="AG9" s="7"/>
      <c r="AH9" s="32">
        <f t="shared" si="13"/>
        <v>117.79</v>
      </c>
      <c r="AI9" s="32">
        <f t="shared" si="14"/>
        <v>117.53</v>
      </c>
      <c r="AJ9" s="32">
        <f t="shared" si="15"/>
        <v>114.95</v>
      </c>
      <c r="AK9" s="32">
        <f t="shared" si="16"/>
        <v>122.52</v>
      </c>
      <c r="AL9" s="32">
        <f t="shared" si="17"/>
        <v>999</v>
      </c>
      <c r="AM9" s="32">
        <f t="shared" si="18"/>
        <v>132.81</v>
      </c>
      <c r="AN9" s="7"/>
    </row>
    <row r="10" spans="1:40" ht="12.75">
      <c r="A10" s="7">
        <v>4</v>
      </c>
      <c r="B10" s="7" t="s">
        <v>41</v>
      </c>
      <c r="C10" s="7" t="s">
        <v>31</v>
      </c>
      <c r="D10" s="29" t="s">
        <v>25</v>
      </c>
      <c r="E10" s="33" t="s">
        <v>23</v>
      </c>
      <c r="F10" s="13" t="s">
        <v>80</v>
      </c>
      <c r="G10" s="19">
        <f t="shared" si="6"/>
        <v>0</v>
      </c>
      <c r="H10" s="8">
        <f t="shared" si="7"/>
        <v>0</v>
      </c>
      <c r="I10" s="10">
        <f t="shared" si="19"/>
        <v>8</v>
      </c>
      <c r="J10" s="13">
        <v>120.44</v>
      </c>
      <c r="K10" s="19">
        <f t="shared" si="8"/>
        <v>1</v>
      </c>
      <c r="L10" s="8">
        <f t="shared" si="0"/>
        <v>6</v>
      </c>
      <c r="M10" s="10">
        <f t="shared" si="20"/>
        <v>19</v>
      </c>
      <c r="N10" s="13">
        <v>123.64</v>
      </c>
      <c r="O10" s="19">
        <f t="shared" si="9"/>
        <v>5</v>
      </c>
      <c r="P10" s="8">
        <f t="shared" si="1"/>
        <v>2</v>
      </c>
      <c r="Q10" s="10">
        <f t="shared" si="21"/>
        <v>18</v>
      </c>
      <c r="R10" s="13">
        <v>122.09</v>
      </c>
      <c r="S10" s="19">
        <f t="shared" si="10"/>
        <v>3</v>
      </c>
      <c r="T10" s="8">
        <f t="shared" si="2"/>
        <v>4</v>
      </c>
      <c r="U10" s="10">
        <f t="shared" si="22"/>
        <v>13</v>
      </c>
      <c r="V10" s="13">
        <v>121.3</v>
      </c>
      <c r="W10" s="19">
        <f t="shared" si="11"/>
        <v>2</v>
      </c>
      <c r="X10" s="8">
        <f t="shared" si="3"/>
        <v>5</v>
      </c>
      <c r="Y10" s="10">
        <f t="shared" si="23"/>
        <v>12</v>
      </c>
      <c r="Z10" s="13">
        <v>123.6</v>
      </c>
      <c r="AA10" s="19">
        <f t="shared" si="12"/>
        <v>4</v>
      </c>
      <c r="AB10" s="8">
        <f t="shared" si="4"/>
        <v>3</v>
      </c>
      <c r="AC10" s="10">
        <f t="shared" si="24"/>
        <v>12</v>
      </c>
      <c r="AD10" s="10">
        <f t="shared" si="5"/>
        <v>20</v>
      </c>
      <c r="AE10" s="10">
        <f t="shared" si="25"/>
        <v>82</v>
      </c>
      <c r="AF10" s="37"/>
      <c r="AG10" s="7"/>
      <c r="AH10" s="32">
        <f t="shared" si="13"/>
        <v>999</v>
      </c>
      <c r="AI10" s="32">
        <f t="shared" si="14"/>
        <v>120.44</v>
      </c>
      <c r="AJ10" s="32">
        <f t="shared" si="15"/>
        <v>123.64</v>
      </c>
      <c r="AK10" s="32">
        <f t="shared" si="16"/>
        <v>122.09</v>
      </c>
      <c r="AL10" s="32">
        <f t="shared" si="17"/>
        <v>121.3</v>
      </c>
      <c r="AM10" s="32">
        <f t="shared" si="18"/>
        <v>123.6</v>
      </c>
      <c r="AN10" s="7"/>
    </row>
    <row r="11" spans="1:40" ht="12.75">
      <c r="A11" s="7">
        <v>5</v>
      </c>
      <c r="B11" s="7" t="s">
        <v>27</v>
      </c>
      <c r="C11" s="7" t="s">
        <v>31</v>
      </c>
      <c r="D11" s="29" t="s">
        <v>30</v>
      </c>
      <c r="E11" s="30" t="s">
        <v>24</v>
      </c>
      <c r="F11" s="13">
        <v>116.61</v>
      </c>
      <c r="G11" s="19">
        <f t="shared" si="6"/>
        <v>6</v>
      </c>
      <c r="H11" s="8">
        <f t="shared" si="7"/>
        <v>1</v>
      </c>
      <c r="I11" s="10">
        <f t="shared" si="19"/>
        <v>9</v>
      </c>
      <c r="J11" s="13">
        <v>106.47</v>
      </c>
      <c r="K11" s="19">
        <f t="shared" si="8"/>
        <v>4</v>
      </c>
      <c r="L11" s="8">
        <f t="shared" si="0"/>
        <v>3</v>
      </c>
      <c r="M11" s="10">
        <f t="shared" si="20"/>
        <v>22</v>
      </c>
      <c r="N11" s="13">
        <v>101.6</v>
      </c>
      <c r="O11" s="19">
        <f t="shared" si="9"/>
        <v>1</v>
      </c>
      <c r="P11" s="8">
        <f t="shared" si="1"/>
        <v>6</v>
      </c>
      <c r="Q11" s="10">
        <f t="shared" si="21"/>
        <v>24</v>
      </c>
      <c r="R11" s="13">
        <v>103.44</v>
      </c>
      <c r="S11" s="19">
        <f t="shared" si="10"/>
        <v>2</v>
      </c>
      <c r="T11" s="8">
        <f t="shared" si="2"/>
        <v>5</v>
      </c>
      <c r="U11" s="10">
        <f t="shared" si="22"/>
        <v>18</v>
      </c>
      <c r="V11" s="13">
        <v>109.94</v>
      </c>
      <c r="W11" s="19">
        <f t="shared" si="11"/>
        <v>5</v>
      </c>
      <c r="X11" s="8">
        <f t="shared" si="3"/>
        <v>2</v>
      </c>
      <c r="Y11" s="10">
        <f t="shared" si="23"/>
        <v>14</v>
      </c>
      <c r="Z11" s="13">
        <v>105.69</v>
      </c>
      <c r="AA11" s="19">
        <f t="shared" si="12"/>
        <v>3</v>
      </c>
      <c r="AB11" s="8">
        <f t="shared" si="4"/>
        <v>4</v>
      </c>
      <c r="AC11" s="10">
        <f t="shared" si="24"/>
        <v>16</v>
      </c>
      <c r="AD11" s="10">
        <f t="shared" si="5"/>
        <v>21</v>
      </c>
      <c r="AE11" s="10">
        <f t="shared" si="25"/>
        <v>103</v>
      </c>
      <c r="AF11" s="37"/>
      <c r="AG11" s="7"/>
      <c r="AH11" s="32">
        <f t="shared" si="13"/>
        <v>116.61</v>
      </c>
      <c r="AI11" s="32">
        <f t="shared" si="14"/>
        <v>106.47</v>
      </c>
      <c r="AJ11" s="32">
        <f t="shared" si="15"/>
        <v>101.6</v>
      </c>
      <c r="AK11" s="32">
        <f t="shared" si="16"/>
        <v>103.44</v>
      </c>
      <c r="AL11" s="32">
        <f t="shared" si="17"/>
        <v>109.94</v>
      </c>
      <c r="AM11" s="32">
        <f t="shared" si="18"/>
        <v>105.69</v>
      </c>
      <c r="AN11" s="7"/>
    </row>
    <row r="12" spans="1:40" ht="12.75">
      <c r="A12" s="7">
        <v>6</v>
      </c>
      <c r="B12" s="7" t="s">
        <v>27</v>
      </c>
      <c r="C12" s="7" t="s">
        <v>31</v>
      </c>
      <c r="D12" s="29" t="s">
        <v>30</v>
      </c>
      <c r="E12" s="33" t="s">
        <v>23</v>
      </c>
      <c r="F12" s="13">
        <v>114.82</v>
      </c>
      <c r="G12" s="19">
        <f t="shared" si="6"/>
        <v>3</v>
      </c>
      <c r="H12" s="8">
        <f t="shared" si="7"/>
        <v>4</v>
      </c>
      <c r="I12" s="10">
        <f t="shared" si="19"/>
        <v>13</v>
      </c>
      <c r="J12" s="13">
        <v>120.41</v>
      </c>
      <c r="K12" s="19">
        <f t="shared" si="8"/>
        <v>6</v>
      </c>
      <c r="L12" s="8">
        <f t="shared" si="0"/>
        <v>1</v>
      </c>
      <c r="M12" s="10">
        <f t="shared" si="20"/>
        <v>23</v>
      </c>
      <c r="N12" s="13">
        <v>113.2</v>
      </c>
      <c r="O12" s="19">
        <f t="shared" si="9"/>
        <v>2</v>
      </c>
      <c r="P12" s="8">
        <f t="shared" si="1"/>
        <v>5</v>
      </c>
      <c r="Q12" s="10">
        <f t="shared" si="21"/>
        <v>29</v>
      </c>
      <c r="R12" s="13">
        <v>116.65</v>
      </c>
      <c r="S12" s="19">
        <f t="shared" si="10"/>
        <v>4</v>
      </c>
      <c r="T12" s="8">
        <f t="shared" si="2"/>
        <v>3</v>
      </c>
      <c r="U12" s="10">
        <f t="shared" si="22"/>
        <v>21</v>
      </c>
      <c r="V12" s="13">
        <v>112.01</v>
      </c>
      <c r="W12" s="19">
        <f t="shared" si="11"/>
        <v>1</v>
      </c>
      <c r="X12" s="8">
        <f t="shared" si="3"/>
        <v>6</v>
      </c>
      <c r="Y12" s="10">
        <f t="shared" si="23"/>
        <v>20</v>
      </c>
      <c r="Z12" s="13">
        <v>119.22</v>
      </c>
      <c r="AA12" s="19">
        <f t="shared" si="12"/>
        <v>5</v>
      </c>
      <c r="AB12" s="8">
        <f t="shared" si="4"/>
        <v>2</v>
      </c>
      <c r="AC12" s="10">
        <f t="shared" si="24"/>
        <v>18</v>
      </c>
      <c r="AD12" s="10">
        <f t="shared" si="5"/>
        <v>21</v>
      </c>
      <c r="AE12" s="10">
        <f t="shared" si="25"/>
        <v>124</v>
      </c>
      <c r="AF12" s="37"/>
      <c r="AG12" s="7"/>
      <c r="AH12" s="32">
        <f t="shared" si="13"/>
        <v>114.82</v>
      </c>
      <c r="AI12" s="32">
        <f t="shared" si="14"/>
        <v>120.41</v>
      </c>
      <c r="AJ12" s="32">
        <f t="shared" si="15"/>
        <v>113.2</v>
      </c>
      <c r="AK12" s="32">
        <f t="shared" si="16"/>
        <v>116.65</v>
      </c>
      <c r="AL12" s="32">
        <f t="shared" si="17"/>
        <v>112.01</v>
      </c>
      <c r="AM12" s="32">
        <f t="shared" si="18"/>
        <v>119.22</v>
      </c>
      <c r="AN12" s="7"/>
    </row>
    <row r="13" spans="1:40" ht="12.75">
      <c r="A13" s="7">
        <v>7</v>
      </c>
      <c r="B13" s="7" t="s">
        <v>39</v>
      </c>
      <c r="C13" s="7" t="s">
        <v>31</v>
      </c>
      <c r="D13" s="29" t="s">
        <v>33</v>
      </c>
      <c r="E13" s="34" t="s">
        <v>26</v>
      </c>
      <c r="F13" s="13">
        <v>115.83</v>
      </c>
      <c r="G13" s="19">
        <f t="shared" si="6"/>
        <v>3</v>
      </c>
      <c r="H13" s="8">
        <f t="shared" si="7"/>
        <v>4</v>
      </c>
      <c r="I13" s="10">
        <f t="shared" si="19"/>
        <v>17</v>
      </c>
      <c r="J13" s="13">
        <v>113.04</v>
      </c>
      <c r="K13" s="19">
        <f t="shared" si="8"/>
        <v>2</v>
      </c>
      <c r="L13" s="8">
        <f t="shared" si="0"/>
        <v>5</v>
      </c>
      <c r="M13" s="10">
        <f t="shared" si="20"/>
        <v>28</v>
      </c>
      <c r="N13" s="13">
        <v>109.79</v>
      </c>
      <c r="O13" s="19">
        <f t="shared" si="9"/>
        <v>1</v>
      </c>
      <c r="P13" s="8">
        <f t="shared" si="1"/>
        <v>6</v>
      </c>
      <c r="Q13" s="10">
        <f t="shared" si="21"/>
        <v>35</v>
      </c>
      <c r="R13" s="13">
        <v>125.14</v>
      </c>
      <c r="S13" s="19">
        <f t="shared" si="10"/>
        <v>4</v>
      </c>
      <c r="T13" s="8">
        <f t="shared" si="2"/>
        <v>3</v>
      </c>
      <c r="U13" s="10">
        <f t="shared" si="22"/>
        <v>24</v>
      </c>
      <c r="V13" s="13" t="s">
        <v>81</v>
      </c>
      <c r="W13" s="19">
        <f t="shared" si="11"/>
        <v>0</v>
      </c>
      <c r="X13" s="8">
        <f t="shared" si="3"/>
        <v>0</v>
      </c>
      <c r="Y13" s="10">
        <f t="shared" si="23"/>
        <v>20</v>
      </c>
      <c r="Z13" s="13" t="s">
        <v>81</v>
      </c>
      <c r="AA13" s="19">
        <f t="shared" si="12"/>
        <v>0</v>
      </c>
      <c r="AB13" s="8">
        <f t="shared" si="4"/>
        <v>0</v>
      </c>
      <c r="AC13" s="10">
        <f t="shared" si="24"/>
        <v>18</v>
      </c>
      <c r="AD13" s="10">
        <f t="shared" si="5"/>
        <v>18</v>
      </c>
      <c r="AE13" s="10">
        <f t="shared" si="25"/>
        <v>142</v>
      </c>
      <c r="AF13" s="37"/>
      <c r="AG13" s="7"/>
      <c r="AH13" s="32">
        <f t="shared" si="13"/>
        <v>115.83</v>
      </c>
      <c r="AI13" s="32">
        <f t="shared" si="14"/>
        <v>113.04</v>
      </c>
      <c r="AJ13" s="32">
        <f t="shared" si="15"/>
        <v>109.79</v>
      </c>
      <c r="AK13" s="32">
        <f t="shared" si="16"/>
        <v>125.14</v>
      </c>
      <c r="AL13" s="32">
        <f t="shared" si="17"/>
        <v>999</v>
      </c>
      <c r="AM13" s="32">
        <f t="shared" si="18"/>
        <v>999</v>
      </c>
      <c r="AN13" s="7"/>
    </row>
    <row r="14" spans="1:40" ht="12.75">
      <c r="A14" s="7">
        <v>8</v>
      </c>
      <c r="B14" s="7" t="s">
        <v>40</v>
      </c>
      <c r="C14" s="7" t="s">
        <v>28</v>
      </c>
      <c r="D14" s="29" t="s">
        <v>25</v>
      </c>
      <c r="E14" s="30" t="s">
        <v>24</v>
      </c>
      <c r="F14" s="13" t="s">
        <v>82</v>
      </c>
      <c r="G14" s="19">
        <f t="shared" si="6"/>
        <v>0</v>
      </c>
      <c r="H14" s="8">
        <f t="shared" si="7"/>
        <v>0</v>
      </c>
      <c r="I14" s="10">
        <f t="shared" si="19"/>
        <v>17</v>
      </c>
      <c r="J14" s="13">
        <v>41.4</v>
      </c>
      <c r="K14" s="19">
        <f t="shared" si="8"/>
        <v>3</v>
      </c>
      <c r="L14" s="8">
        <f t="shared" si="0"/>
        <v>4</v>
      </c>
      <c r="M14" s="10">
        <f t="shared" si="20"/>
        <v>32</v>
      </c>
      <c r="N14" s="13">
        <v>38.18</v>
      </c>
      <c r="O14" s="19">
        <f t="shared" si="9"/>
        <v>1</v>
      </c>
      <c r="P14" s="8">
        <f t="shared" si="1"/>
        <v>6</v>
      </c>
      <c r="Q14" s="10">
        <f t="shared" si="21"/>
        <v>41</v>
      </c>
      <c r="R14" s="13">
        <v>42.23</v>
      </c>
      <c r="S14" s="19">
        <f t="shared" si="10"/>
        <v>4</v>
      </c>
      <c r="T14" s="8">
        <f t="shared" si="2"/>
        <v>3</v>
      </c>
      <c r="U14" s="10">
        <f t="shared" si="22"/>
        <v>27</v>
      </c>
      <c r="V14" s="13">
        <v>39.03</v>
      </c>
      <c r="W14" s="19">
        <f t="shared" si="11"/>
        <v>2</v>
      </c>
      <c r="X14" s="8">
        <f t="shared" si="3"/>
        <v>5</v>
      </c>
      <c r="Y14" s="10">
        <f t="shared" si="23"/>
        <v>25</v>
      </c>
      <c r="Z14" s="13">
        <v>45.33</v>
      </c>
      <c r="AA14" s="19">
        <f t="shared" si="12"/>
        <v>5</v>
      </c>
      <c r="AB14" s="8">
        <f t="shared" si="4"/>
        <v>2</v>
      </c>
      <c r="AC14" s="10">
        <f t="shared" si="24"/>
        <v>20</v>
      </c>
      <c r="AD14" s="10">
        <f t="shared" si="5"/>
        <v>20</v>
      </c>
      <c r="AE14" s="10">
        <f t="shared" si="25"/>
        <v>162</v>
      </c>
      <c r="AF14" s="37"/>
      <c r="AG14" s="7"/>
      <c r="AH14" s="32">
        <f t="shared" si="13"/>
        <v>999</v>
      </c>
      <c r="AI14" s="32">
        <f t="shared" si="14"/>
        <v>41.4</v>
      </c>
      <c r="AJ14" s="32">
        <f t="shared" si="15"/>
        <v>38.18</v>
      </c>
      <c r="AK14" s="32">
        <f t="shared" si="16"/>
        <v>42.23</v>
      </c>
      <c r="AL14" s="32">
        <f t="shared" si="17"/>
        <v>39.03</v>
      </c>
      <c r="AM14" s="32">
        <f t="shared" si="18"/>
        <v>45.33</v>
      </c>
      <c r="AN14" s="7"/>
    </row>
    <row r="15" spans="1:40" ht="12.75">
      <c r="A15" s="7">
        <v>9</v>
      </c>
      <c r="B15" s="7" t="s">
        <v>40</v>
      </c>
      <c r="C15" s="7" t="s">
        <v>28</v>
      </c>
      <c r="D15" s="29" t="s">
        <v>25</v>
      </c>
      <c r="E15" s="33" t="s">
        <v>38</v>
      </c>
      <c r="F15" s="13">
        <v>50.21</v>
      </c>
      <c r="G15" s="19">
        <f t="shared" si="6"/>
        <v>6</v>
      </c>
      <c r="H15" s="8">
        <f t="shared" si="7"/>
        <v>1</v>
      </c>
      <c r="I15" s="10">
        <f t="shared" si="19"/>
        <v>18</v>
      </c>
      <c r="J15" s="13">
        <v>42.14</v>
      </c>
      <c r="K15" s="19">
        <f t="shared" si="8"/>
        <v>3</v>
      </c>
      <c r="L15" s="8">
        <f t="shared" si="0"/>
        <v>4</v>
      </c>
      <c r="M15" s="10">
        <f t="shared" si="20"/>
        <v>36</v>
      </c>
      <c r="N15" s="13">
        <v>38.7</v>
      </c>
      <c r="O15" s="19">
        <f t="shared" si="9"/>
        <v>1</v>
      </c>
      <c r="P15" s="8">
        <f t="shared" si="1"/>
        <v>6</v>
      </c>
      <c r="Q15" s="10">
        <f t="shared" si="21"/>
        <v>47</v>
      </c>
      <c r="R15" s="13">
        <v>45.57</v>
      </c>
      <c r="S15" s="19">
        <f t="shared" si="10"/>
        <v>5</v>
      </c>
      <c r="T15" s="8">
        <f t="shared" si="2"/>
        <v>2</v>
      </c>
      <c r="U15" s="10">
        <f t="shared" si="22"/>
        <v>29</v>
      </c>
      <c r="V15" s="13">
        <v>45.2</v>
      </c>
      <c r="W15" s="19">
        <f t="shared" si="11"/>
        <v>4</v>
      </c>
      <c r="X15" s="8">
        <f t="shared" si="3"/>
        <v>3</v>
      </c>
      <c r="Y15" s="10">
        <f t="shared" si="23"/>
        <v>28</v>
      </c>
      <c r="Z15" s="13">
        <v>41.57</v>
      </c>
      <c r="AA15" s="19">
        <f t="shared" si="12"/>
        <v>2</v>
      </c>
      <c r="AB15" s="8">
        <f t="shared" si="4"/>
        <v>5</v>
      </c>
      <c r="AC15" s="10">
        <f t="shared" si="24"/>
        <v>25</v>
      </c>
      <c r="AD15" s="10">
        <f t="shared" si="5"/>
        <v>21</v>
      </c>
      <c r="AE15" s="10">
        <f t="shared" si="25"/>
        <v>183</v>
      </c>
      <c r="AF15" s="37"/>
      <c r="AG15" s="7"/>
      <c r="AH15" s="32">
        <f t="shared" si="13"/>
        <v>50.21</v>
      </c>
      <c r="AI15" s="32">
        <f t="shared" si="14"/>
        <v>42.14</v>
      </c>
      <c r="AJ15" s="32">
        <f t="shared" si="15"/>
        <v>38.7</v>
      </c>
      <c r="AK15" s="32">
        <f t="shared" si="16"/>
        <v>45.57</v>
      </c>
      <c r="AL15" s="32">
        <f t="shared" si="17"/>
        <v>45.2</v>
      </c>
      <c r="AM15" s="32">
        <f t="shared" si="18"/>
        <v>41.57</v>
      </c>
      <c r="AN15" s="7"/>
    </row>
    <row r="16" spans="1:40" ht="12.75">
      <c r="A16" s="7">
        <v>10</v>
      </c>
      <c r="B16" s="7" t="s">
        <v>35</v>
      </c>
      <c r="C16" s="7" t="s">
        <v>31</v>
      </c>
      <c r="D16" s="29" t="s">
        <v>29</v>
      </c>
      <c r="E16" s="30" t="s">
        <v>24</v>
      </c>
      <c r="F16" s="13">
        <v>132.27</v>
      </c>
      <c r="G16" s="19">
        <f t="shared" si="6"/>
        <v>5</v>
      </c>
      <c r="H16" s="8">
        <f t="shared" si="7"/>
        <v>2</v>
      </c>
      <c r="I16" s="10">
        <f t="shared" si="19"/>
        <v>20</v>
      </c>
      <c r="J16" s="13">
        <v>119.42</v>
      </c>
      <c r="K16" s="19">
        <f t="shared" si="8"/>
        <v>3</v>
      </c>
      <c r="L16" s="8">
        <f t="shared" si="0"/>
        <v>4</v>
      </c>
      <c r="M16" s="10">
        <f t="shared" si="20"/>
        <v>40</v>
      </c>
      <c r="N16" s="13">
        <v>119.01</v>
      </c>
      <c r="O16" s="19">
        <f t="shared" si="9"/>
        <v>2</v>
      </c>
      <c r="P16" s="8">
        <f t="shared" si="1"/>
        <v>5</v>
      </c>
      <c r="Q16" s="10">
        <f t="shared" si="21"/>
        <v>52</v>
      </c>
      <c r="R16" s="13">
        <v>129.87</v>
      </c>
      <c r="S16" s="19">
        <f t="shared" si="10"/>
        <v>4</v>
      </c>
      <c r="T16" s="8">
        <f t="shared" si="2"/>
        <v>3</v>
      </c>
      <c r="U16" s="10">
        <f t="shared" si="22"/>
        <v>32</v>
      </c>
      <c r="V16" s="13">
        <v>135.99</v>
      </c>
      <c r="W16" s="19">
        <f t="shared" si="11"/>
        <v>6</v>
      </c>
      <c r="X16" s="8">
        <f t="shared" si="3"/>
        <v>1</v>
      </c>
      <c r="Y16" s="10">
        <f t="shared" si="23"/>
        <v>29</v>
      </c>
      <c r="Z16" s="13">
        <v>116.85</v>
      </c>
      <c r="AA16" s="19">
        <f t="shared" si="12"/>
        <v>1</v>
      </c>
      <c r="AB16" s="8">
        <f t="shared" si="4"/>
        <v>6</v>
      </c>
      <c r="AC16" s="10">
        <f t="shared" si="24"/>
        <v>31</v>
      </c>
      <c r="AD16" s="10">
        <f t="shared" si="5"/>
        <v>21</v>
      </c>
      <c r="AE16" s="10">
        <f t="shared" si="25"/>
        <v>204</v>
      </c>
      <c r="AF16" s="37"/>
      <c r="AG16" s="7"/>
      <c r="AH16" s="32">
        <f t="shared" si="13"/>
        <v>132.27</v>
      </c>
      <c r="AI16" s="32">
        <f t="shared" si="14"/>
        <v>119.42</v>
      </c>
      <c r="AJ16" s="32">
        <f t="shared" si="15"/>
        <v>119.01</v>
      </c>
      <c r="AK16" s="32">
        <f t="shared" si="16"/>
        <v>129.87</v>
      </c>
      <c r="AL16" s="32">
        <f t="shared" si="17"/>
        <v>135.99</v>
      </c>
      <c r="AM16" s="32">
        <f t="shared" si="18"/>
        <v>116.85</v>
      </c>
      <c r="AN16" s="7"/>
    </row>
    <row r="17" spans="1:40" ht="12.75">
      <c r="A17" s="7">
        <v>11</v>
      </c>
      <c r="B17" s="7" t="s">
        <v>35</v>
      </c>
      <c r="C17" s="7" t="s">
        <v>31</v>
      </c>
      <c r="D17" s="7" t="s">
        <v>29</v>
      </c>
      <c r="E17" s="33" t="s">
        <v>38</v>
      </c>
      <c r="F17" s="13">
        <v>131.07</v>
      </c>
      <c r="G17" s="19">
        <f t="shared" si="6"/>
        <v>2</v>
      </c>
      <c r="H17" s="8">
        <f t="shared" si="7"/>
        <v>5</v>
      </c>
      <c r="I17" s="10">
        <f t="shared" si="19"/>
        <v>25</v>
      </c>
      <c r="J17" s="13">
        <v>131.22</v>
      </c>
      <c r="K17" s="19">
        <f t="shared" si="8"/>
        <v>3</v>
      </c>
      <c r="L17" s="8">
        <f t="shared" si="0"/>
        <v>4</v>
      </c>
      <c r="M17" s="10">
        <f t="shared" si="20"/>
        <v>44</v>
      </c>
      <c r="N17" s="13">
        <v>137.2</v>
      </c>
      <c r="O17" s="19">
        <f t="shared" si="9"/>
        <v>5</v>
      </c>
      <c r="P17" s="8">
        <f t="shared" si="1"/>
        <v>2</v>
      </c>
      <c r="Q17" s="10">
        <f t="shared" si="21"/>
        <v>54</v>
      </c>
      <c r="R17" s="13">
        <v>129.08</v>
      </c>
      <c r="S17" s="19">
        <f t="shared" si="10"/>
        <v>1</v>
      </c>
      <c r="T17" s="8">
        <f t="shared" si="2"/>
        <v>6</v>
      </c>
      <c r="U17" s="10">
        <f t="shared" si="22"/>
        <v>38</v>
      </c>
      <c r="V17" s="13">
        <v>137.53</v>
      </c>
      <c r="W17" s="19">
        <f t="shared" si="11"/>
        <v>6</v>
      </c>
      <c r="X17" s="8">
        <f t="shared" si="3"/>
        <v>1</v>
      </c>
      <c r="Y17" s="10">
        <f t="shared" si="23"/>
        <v>30</v>
      </c>
      <c r="Z17" s="13">
        <v>135.01</v>
      </c>
      <c r="AA17" s="19">
        <f t="shared" si="12"/>
        <v>4</v>
      </c>
      <c r="AB17" s="8">
        <f t="shared" si="4"/>
        <v>3</v>
      </c>
      <c r="AC17" s="10">
        <f t="shared" si="24"/>
        <v>34</v>
      </c>
      <c r="AD17" s="10">
        <f t="shared" si="5"/>
        <v>21</v>
      </c>
      <c r="AE17" s="10">
        <f t="shared" si="25"/>
        <v>225</v>
      </c>
      <c r="AF17" s="37"/>
      <c r="AG17" s="7"/>
      <c r="AH17" s="32">
        <f t="shared" si="13"/>
        <v>131.07</v>
      </c>
      <c r="AI17" s="32">
        <f t="shared" si="14"/>
        <v>131.22</v>
      </c>
      <c r="AJ17" s="32">
        <f t="shared" si="15"/>
        <v>137.2</v>
      </c>
      <c r="AK17" s="32">
        <f t="shared" si="16"/>
        <v>129.08</v>
      </c>
      <c r="AL17" s="32">
        <f t="shared" si="17"/>
        <v>137.53</v>
      </c>
      <c r="AM17" s="32">
        <f t="shared" si="18"/>
        <v>135.01</v>
      </c>
      <c r="AN17" s="7"/>
    </row>
    <row r="18" spans="1:40" ht="12.75">
      <c r="A18" s="7">
        <v>12</v>
      </c>
      <c r="B18" s="7" t="s">
        <v>41</v>
      </c>
      <c r="C18" s="7" t="s">
        <v>28</v>
      </c>
      <c r="D18" s="29" t="s">
        <v>30</v>
      </c>
      <c r="E18" s="30" t="s">
        <v>24</v>
      </c>
      <c r="F18" s="13">
        <v>42.37</v>
      </c>
      <c r="G18" s="19">
        <f t="shared" si="6"/>
        <v>5</v>
      </c>
      <c r="H18" s="8">
        <f t="shared" si="7"/>
        <v>2</v>
      </c>
      <c r="I18" s="10">
        <f t="shared" si="19"/>
        <v>27</v>
      </c>
      <c r="J18" s="13">
        <v>40.01</v>
      </c>
      <c r="K18" s="19">
        <f t="shared" si="8"/>
        <v>3</v>
      </c>
      <c r="L18" s="8">
        <f t="shared" si="0"/>
        <v>4</v>
      </c>
      <c r="M18" s="10">
        <f t="shared" si="20"/>
        <v>48</v>
      </c>
      <c r="N18" s="13">
        <v>33.08</v>
      </c>
      <c r="O18" s="19">
        <f t="shared" si="9"/>
        <v>1</v>
      </c>
      <c r="P18" s="8">
        <f t="shared" si="1"/>
        <v>6</v>
      </c>
      <c r="Q18" s="10">
        <f t="shared" si="21"/>
        <v>60</v>
      </c>
      <c r="R18" s="13">
        <v>33.87</v>
      </c>
      <c r="S18" s="19">
        <f t="shared" si="10"/>
        <v>2</v>
      </c>
      <c r="T18" s="8">
        <f t="shared" si="2"/>
        <v>5</v>
      </c>
      <c r="U18" s="10">
        <f t="shared" si="22"/>
        <v>43</v>
      </c>
      <c r="V18" s="13">
        <v>42.58</v>
      </c>
      <c r="W18" s="19">
        <f t="shared" si="11"/>
        <v>6</v>
      </c>
      <c r="X18" s="8">
        <f t="shared" si="3"/>
        <v>1</v>
      </c>
      <c r="Y18" s="10">
        <f t="shared" si="23"/>
        <v>31</v>
      </c>
      <c r="Z18" s="13">
        <v>42.26</v>
      </c>
      <c r="AA18" s="19">
        <f t="shared" si="12"/>
        <v>4</v>
      </c>
      <c r="AB18" s="8">
        <f t="shared" si="4"/>
        <v>3</v>
      </c>
      <c r="AC18" s="10">
        <f t="shared" si="24"/>
        <v>37</v>
      </c>
      <c r="AD18" s="10">
        <f t="shared" si="5"/>
        <v>21</v>
      </c>
      <c r="AE18" s="10">
        <f t="shared" si="25"/>
        <v>246</v>
      </c>
      <c r="AF18" s="37"/>
      <c r="AG18" s="7"/>
      <c r="AH18" s="32">
        <f t="shared" si="13"/>
        <v>42.37</v>
      </c>
      <c r="AI18" s="32">
        <f t="shared" si="14"/>
        <v>40.01</v>
      </c>
      <c r="AJ18" s="32">
        <f t="shared" si="15"/>
        <v>33.08</v>
      </c>
      <c r="AK18" s="32">
        <f t="shared" si="16"/>
        <v>33.87</v>
      </c>
      <c r="AL18" s="32">
        <f t="shared" si="17"/>
        <v>42.58</v>
      </c>
      <c r="AM18" s="32">
        <f t="shared" si="18"/>
        <v>42.26</v>
      </c>
      <c r="AN18" s="7"/>
    </row>
    <row r="19" spans="1:40" ht="12.75">
      <c r="A19" s="7">
        <v>13</v>
      </c>
      <c r="B19" s="7" t="s">
        <v>41</v>
      </c>
      <c r="C19" s="7" t="s">
        <v>28</v>
      </c>
      <c r="D19" s="7" t="s">
        <v>30</v>
      </c>
      <c r="E19" s="33" t="s">
        <v>38</v>
      </c>
      <c r="F19" s="13">
        <v>38.73</v>
      </c>
      <c r="G19" s="19">
        <f t="shared" si="6"/>
        <v>5</v>
      </c>
      <c r="H19" s="8">
        <f t="shared" si="7"/>
        <v>2</v>
      </c>
      <c r="I19" s="10">
        <f t="shared" si="19"/>
        <v>29</v>
      </c>
      <c r="J19" s="13">
        <v>36.8</v>
      </c>
      <c r="K19" s="19">
        <f t="shared" si="8"/>
        <v>4</v>
      </c>
      <c r="L19" s="8">
        <f t="shared" si="0"/>
        <v>3</v>
      </c>
      <c r="M19" s="10">
        <f t="shared" si="20"/>
        <v>51</v>
      </c>
      <c r="N19" s="13">
        <v>39.13</v>
      </c>
      <c r="O19" s="19">
        <f t="shared" si="9"/>
        <v>6</v>
      </c>
      <c r="P19" s="8">
        <f t="shared" si="1"/>
        <v>1</v>
      </c>
      <c r="Q19" s="10">
        <f t="shared" si="21"/>
        <v>61</v>
      </c>
      <c r="R19" s="13">
        <v>36.65</v>
      </c>
      <c r="S19" s="19">
        <f t="shared" si="10"/>
        <v>2</v>
      </c>
      <c r="T19" s="8">
        <f t="shared" si="2"/>
        <v>5</v>
      </c>
      <c r="U19" s="10">
        <f t="shared" si="22"/>
        <v>48</v>
      </c>
      <c r="V19" s="13">
        <v>36.69</v>
      </c>
      <c r="W19" s="19">
        <f t="shared" si="11"/>
        <v>3</v>
      </c>
      <c r="X19" s="8">
        <f t="shared" si="3"/>
        <v>4</v>
      </c>
      <c r="Y19" s="10">
        <f t="shared" si="23"/>
        <v>35</v>
      </c>
      <c r="Z19" s="13">
        <v>35.78</v>
      </c>
      <c r="AA19" s="19">
        <f t="shared" si="12"/>
        <v>1</v>
      </c>
      <c r="AB19" s="8">
        <f t="shared" si="4"/>
        <v>6</v>
      </c>
      <c r="AC19" s="10">
        <f t="shared" si="24"/>
        <v>43</v>
      </c>
      <c r="AD19" s="10">
        <f t="shared" si="5"/>
        <v>21</v>
      </c>
      <c r="AE19" s="10">
        <f t="shared" si="25"/>
        <v>267</v>
      </c>
      <c r="AF19" s="37"/>
      <c r="AG19" s="7"/>
      <c r="AH19" s="32">
        <f t="shared" si="13"/>
        <v>38.73</v>
      </c>
      <c r="AI19" s="32">
        <f t="shared" si="14"/>
        <v>36.8</v>
      </c>
      <c r="AJ19" s="32">
        <f t="shared" si="15"/>
        <v>39.13</v>
      </c>
      <c r="AK19" s="32">
        <f t="shared" si="16"/>
        <v>36.65</v>
      </c>
      <c r="AL19" s="32">
        <f t="shared" si="17"/>
        <v>36.69</v>
      </c>
      <c r="AM19" s="32">
        <f t="shared" si="18"/>
        <v>35.78</v>
      </c>
      <c r="AN19" s="7"/>
    </row>
    <row r="20" spans="1:40" ht="12.75">
      <c r="A20" s="7">
        <v>14</v>
      </c>
      <c r="B20" s="7" t="s">
        <v>27</v>
      </c>
      <c r="C20" s="7" t="s">
        <v>31</v>
      </c>
      <c r="D20" s="29" t="s">
        <v>36</v>
      </c>
      <c r="E20" s="30" t="s">
        <v>24</v>
      </c>
      <c r="F20" s="13">
        <v>113.3</v>
      </c>
      <c r="G20" s="19">
        <f t="shared" si="6"/>
        <v>4</v>
      </c>
      <c r="H20" s="8">
        <f t="shared" si="7"/>
        <v>3</v>
      </c>
      <c r="I20" s="10">
        <f t="shared" si="19"/>
        <v>32</v>
      </c>
      <c r="J20" s="13">
        <v>111.15</v>
      </c>
      <c r="K20" s="19">
        <f t="shared" si="8"/>
        <v>3</v>
      </c>
      <c r="L20" s="8">
        <f t="shared" si="0"/>
        <v>4</v>
      </c>
      <c r="M20" s="10">
        <f t="shared" si="20"/>
        <v>55</v>
      </c>
      <c r="N20" s="13">
        <v>106.4</v>
      </c>
      <c r="O20" s="19">
        <f t="shared" si="9"/>
        <v>1</v>
      </c>
      <c r="P20" s="8">
        <f t="shared" si="1"/>
        <v>6</v>
      </c>
      <c r="Q20" s="10">
        <f t="shared" si="21"/>
        <v>67</v>
      </c>
      <c r="R20" s="13">
        <v>109.27</v>
      </c>
      <c r="S20" s="19">
        <f t="shared" si="10"/>
        <v>2</v>
      </c>
      <c r="T20" s="8">
        <f t="shared" si="2"/>
        <v>5</v>
      </c>
      <c r="U20" s="10">
        <f t="shared" si="22"/>
        <v>53</v>
      </c>
      <c r="V20" s="13">
        <v>117.88</v>
      </c>
      <c r="W20" s="19">
        <f t="shared" si="11"/>
        <v>6</v>
      </c>
      <c r="X20" s="8">
        <f t="shared" si="3"/>
        <v>1</v>
      </c>
      <c r="Y20" s="10">
        <f t="shared" si="23"/>
        <v>36</v>
      </c>
      <c r="Z20" s="13">
        <v>113.84</v>
      </c>
      <c r="AA20" s="19">
        <f t="shared" si="12"/>
        <v>5</v>
      </c>
      <c r="AB20" s="8">
        <f t="shared" si="4"/>
        <v>2</v>
      </c>
      <c r="AC20" s="10">
        <f t="shared" si="24"/>
        <v>45</v>
      </c>
      <c r="AD20" s="10">
        <f t="shared" si="5"/>
        <v>21</v>
      </c>
      <c r="AE20" s="10">
        <f t="shared" si="25"/>
        <v>288</v>
      </c>
      <c r="AF20" s="37"/>
      <c r="AG20" s="7"/>
      <c r="AH20" s="32">
        <f t="shared" si="13"/>
        <v>113.3</v>
      </c>
      <c r="AI20" s="32">
        <f t="shared" si="14"/>
        <v>111.15</v>
      </c>
      <c r="AJ20" s="32">
        <f t="shared" si="15"/>
        <v>106.4</v>
      </c>
      <c r="AK20" s="32">
        <f t="shared" si="16"/>
        <v>109.27</v>
      </c>
      <c r="AL20" s="32">
        <f t="shared" si="17"/>
        <v>117.88</v>
      </c>
      <c r="AM20" s="32">
        <f t="shared" si="18"/>
        <v>113.84</v>
      </c>
      <c r="AN20" s="7"/>
    </row>
    <row r="21" spans="1:40" ht="12.75">
      <c r="A21" s="7">
        <v>15</v>
      </c>
      <c r="B21" s="7" t="s">
        <v>27</v>
      </c>
      <c r="C21" s="7" t="s">
        <v>31</v>
      </c>
      <c r="D21" s="7" t="s">
        <v>36</v>
      </c>
      <c r="E21" s="33" t="s">
        <v>38</v>
      </c>
      <c r="F21" s="13">
        <v>115.25</v>
      </c>
      <c r="G21" s="19">
        <f t="shared" si="6"/>
        <v>2</v>
      </c>
      <c r="H21" s="8">
        <f t="shared" si="7"/>
        <v>5</v>
      </c>
      <c r="I21" s="10">
        <f t="shared" si="19"/>
        <v>37</v>
      </c>
      <c r="J21" s="13">
        <v>119.3</v>
      </c>
      <c r="K21" s="19">
        <f t="shared" si="8"/>
        <v>4</v>
      </c>
      <c r="L21" s="8">
        <f t="shared" si="0"/>
        <v>3</v>
      </c>
      <c r="M21" s="10">
        <f t="shared" si="20"/>
        <v>58</v>
      </c>
      <c r="N21" s="13">
        <v>117.67</v>
      </c>
      <c r="O21" s="19">
        <f t="shared" si="9"/>
        <v>3</v>
      </c>
      <c r="P21" s="8">
        <f t="shared" si="1"/>
        <v>4</v>
      </c>
      <c r="Q21" s="10">
        <f t="shared" si="21"/>
        <v>71</v>
      </c>
      <c r="R21" s="13">
        <v>123.34</v>
      </c>
      <c r="S21" s="19">
        <f t="shared" si="10"/>
        <v>5</v>
      </c>
      <c r="T21" s="8">
        <f t="shared" si="2"/>
        <v>2</v>
      </c>
      <c r="U21" s="10">
        <f t="shared" si="22"/>
        <v>55</v>
      </c>
      <c r="V21" s="13">
        <v>114.3</v>
      </c>
      <c r="W21" s="19">
        <f t="shared" si="11"/>
        <v>1</v>
      </c>
      <c r="X21" s="8">
        <f t="shared" si="3"/>
        <v>6</v>
      </c>
      <c r="Y21" s="10">
        <f t="shared" si="23"/>
        <v>42</v>
      </c>
      <c r="Z21" s="13">
        <v>128.15</v>
      </c>
      <c r="AA21" s="19">
        <f t="shared" si="12"/>
        <v>6</v>
      </c>
      <c r="AB21" s="8">
        <f t="shared" si="4"/>
        <v>1</v>
      </c>
      <c r="AC21" s="10">
        <f t="shared" si="24"/>
        <v>46</v>
      </c>
      <c r="AD21" s="10">
        <f t="shared" si="5"/>
        <v>21</v>
      </c>
      <c r="AE21" s="10">
        <f t="shared" si="25"/>
        <v>309</v>
      </c>
      <c r="AF21" s="37"/>
      <c r="AG21" s="7"/>
      <c r="AH21" s="32">
        <f t="shared" si="13"/>
        <v>115.25</v>
      </c>
      <c r="AI21" s="32">
        <f t="shared" si="14"/>
        <v>119.3</v>
      </c>
      <c r="AJ21" s="32">
        <f t="shared" si="15"/>
        <v>117.67</v>
      </c>
      <c r="AK21" s="32">
        <f t="shared" si="16"/>
        <v>123.34</v>
      </c>
      <c r="AL21" s="32">
        <f t="shared" si="17"/>
        <v>114.3</v>
      </c>
      <c r="AM21" s="32">
        <f t="shared" si="18"/>
        <v>128.15</v>
      </c>
      <c r="AN21" s="7"/>
    </row>
    <row r="22" spans="1:40" ht="12.75">
      <c r="A22" s="7">
        <v>16</v>
      </c>
      <c r="B22" s="7" t="s">
        <v>40</v>
      </c>
      <c r="C22" s="7" t="s">
        <v>28</v>
      </c>
      <c r="D22" s="29" t="s">
        <v>29</v>
      </c>
      <c r="E22" s="30" t="s">
        <v>24</v>
      </c>
      <c r="F22" s="13">
        <v>57.94</v>
      </c>
      <c r="G22" s="19">
        <f t="shared" si="6"/>
        <v>6</v>
      </c>
      <c r="H22" s="8">
        <f t="shared" si="7"/>
        <v>1</v>
      </c>
      <c r="I22" s="10">
        <f t="shared" si="19"/>
        <v>38</v>
      </c>
      <c r="J22" s="13">
        <v>54.15</v>
      </c>
      <c r="K22" s="19">
        <f t="shared" si="8"/>
        <v>5</v>
      </c>
      <c r="L22" s="8">
        <f t="shared" si="0"/>
        <v>2</v>
      </c>
      <c r="M22" s="10">
        <f t="shared" si="20"/>
        <v>60</v>
      </c>
      <c r="N22" s="13">
        <v>43.09</v>
      </c>
      <c r="O22" s="19">
        <f t="shared" si="9"/>
        <v>2</v>
      </c>
      <c r="P22" s="8">
        <f t="shared" si="1"/>
        <v>5</v>
      </c>
      <c r="Q22" s="10">
        <f t="shared" si="21"/>
        <v>76</v>
      </c>
      <c r="R22" s="13">
        <v>43.34</v>
      </c>
      <c r="S22" s="19">
        <f t="shared" si="10"/>
        <v>3</v>
      </c>
      <c r="T22" s="8">
        <f t="shared" si="2"/>
        <v>4</v>
      </c>
      <c r="U22" s="10">
        <f t="shared" si="22"/>
        <v>59</v>
      </c>
      <c r="V22" s="13">
        <v>41.65</v>
      </c>
      <c r="W22" s="19">
        <f t="shared" si="11"/>
        <v>1</v>
      </c>
      <c r="X22" s="8">
        <f t="shared" si="3"/>
        <v>6</v>
      </c>
      <c r="Y22" s="10">
        <f t="shared" si="23"/>
        <v>48</v>
      </c>
      <c r="Z22" s="13">
        <v>49.57</v>
      </c>
      <c r="AA22" s="19">
        <f t="shared" si="12"/>
        <v>4</v>
      </c>
      <c r="AB22" s="8">
        <f t="shared" si="4"/>
        <v>3</v>
      </c>
      <c r="AC22" s="10">
        <f t="shared" si="24"/>
        <v>49</v>
      </c>
      <c r="AD22" s="10">
        <f t="shared" si="5"/>
        <v>21</v>
      </c>
      <c r="AE22" s="10">
        <f t="shared" si="25"/>
        <v>330</v>
      </c>
      <c r="AF22" s="37"/>
      <c r="AG22" s="7"/>
      <c r="AH22" s="32">
        <f t="shared" si="13"/>
        <v>57.94</v>
      </c>
      <c r="AI22" s="32">
        <f t="shared" si="14"/>
        <v>54.15</v>
      </c>
      <c r="AJ22" s="32">
        <f t="shared" si="15"/>
        <v>43.09</v>
      </c>
      <c r="AK22" s="32">
        <f t="shared" si="16"/>
        <v>43.34</v>
      </c>
      <c r="AL22" s="32">
        <f t="shared" si="17"/>
        <v>41.65</v>
      </c>
      <c r="AM22" s="32">
        <f t="shared" si="18"/>
        <v>49.57</v>
      </c>
      <c r="AN22" s="7"/>
    </row>
    <row r="23" spans="1:40" ht="12.75">
      <c r="A23" s="7">
        <v>17</v>
      </c>
      <c r="B23" s="7" t="s">
        <v>40</v>
      </c>
      <c r="C23" s="7" t="s">
        <v>28</v>
      </c>
      <c r="D23" s="7" t="s">
        <v>29</v>
      </c>
      <c r="E23" s="33" t="s">
        <v>38</v>
      </c>
      <c r="F23" s="13" t="s">
        <v>79</v>
      </c>
      <c r="G23" s="19">
        <f t="shared" si="6"/>
        <v>0</v>
      </c>
      <c r="H23" s="8">
        <f t="shared" si="7"/>
        <v>0</v>
      </c>
      <c r="I23" s="10">
        <f t="shared" si="19"/>
        <v>38</v>
      </c>
      <c r="J23" s="13">
        <v>53.8</v>
      </c>
      <c r="K23" s="19">
        <f t="shared" si="8"/>
        <v>5</v>
      </c>
      <c r="L23" s="8">
        <f t="shared" si="0"/>
        <v>2</v>
      </c>
      <c r="M23" s="10">
        <f t="shared" si="20"/>
        <v>62</v>
      </c>
      <c r="N23" s="13">
        <v>45.31</v>
      </c>
      <c r="O23" s="19">
        <f t="shared" si="9"/>
        <v>1</v>
      </c>
      <c r="P23" s="8">
        <f t="shared" si="1"/>
        <v>6</v>
      </c>
      <c r="Q23" s="10">
        <f t="shared" si="21"/>
        <v>82</v>
      </c>
      <c r="R23" s="13">
        <v>48.05</v>
      </c>
      <c r="S23" s="19">
        <f t="shared" si="10"/>
        <v>3</v>
      </c>
      <c r="T23" s="8">
        <f t="shared" si="2"/>
        <v>4</v>
      </c>
      <c r="U23" s="10">
        <f t="shared" si="22"/>
        <v>63</v>
      </c>
      <c r="V23" s="13">
        <v>47.94</v>
      </c>
      <c r="W23" s="19">
        <f t="shared" si="11"/>
        <v>2</v>
      </c>
      <c r="X23" s="8">
        <f t="shared" si="3"/>
        <v>5</v>
      </c>
      <c r="Y23" s="10">
        <f t="shared" si="23"/>
        <v>53</v>
      </c>
      <c r="Z23" s="13">
        <v>52.02</v>
      </c>
      <c r="AA23" s="19">
        <f t="shared" si="12"/>
        <v>4</v>
      </c>
      <c r="AB23" s="8">
        <f t="shared" si="4"/>
        <v>3</v>
      </c>
      <c r="AC23" s="10">
        <f t="shared" si="24"/>
        <v>52</v>
      </c>
      <c r="AD23" s="10">
        <f t="shared" si="5"/>
        <v>20</v>
      </c>
      <c r="AE23" s="10">
        <f t="shared" si="25"/>
        <v>350</v>
      </c>
      <c r="AF23" s="37"/>
      <c r="AG23" s="7"/>
      <c r="AH23" s="32">
        <f t="shared" si="13"/>
        <v>999</v>
      </c>
      <c r="AI23" s="32">
        <f t="shared" si="14"/>
        <v>53.8</v>
      </c>
      <c r="AJ23" s="32">
        <f t="shared" si="15"/>
        <v>45.31</v>
      </c>
      <c r="AK23" s="32">
        <f t="shared" si="16"/>
        <v>48.05</v>
      </c>
      <c r="AL23" s="32">
        <f t="shared" si="17"/>
        <v>47.94</v>
      </c>
      <c r="AM23" s="32">
        <f t="shared" si="18"/>
        <v>52.02</v>
      </c>
      <c r="AN23" s="7"/>
    </row>
    <row r="24" spans="1:40" ht="12.75">
      <c r="A24" s="7">
        <v>18</v>
      </c>
      <c r="B24" s="7" t="s">
        <v>35</v>
      </c>
      <c r="C24" s="7" t="s">
        <v>28</v>
      </c>
      <c r="D24" s="29" t="s">
        <v>30</v>
      </c>
      <c r="E24" s="30" t="s">
        <v>24</v>
      </c>
      <c r="F24" s="13">
        <v>35.44</v>
      </c>
      <c r="G24" s="19">
        <f t="shared" si="6"/>
        <v>6</v>
      </c>
      <c r="H24" s="8">
        <f t="shared" si="7"/>
        <v>1</v>
      </c>
      <c r="I24" s="10">
        <f t="shared" si="19"/>
        <v>39</v>
      </c>
      <c r="J24" s="13">
        <v>29.32</v>
      </c>
      <c r="K24" s="19">
        <f t="shared" si="8"/>
        <v>1</v>
      </c>
      <c r="L24" s="8">
        <f t="shared" si="0"/>
        <v>6</v>
      </c>
      <c r="M24" s="10">
        <f t="shared" si="20"/>
        <v>68</v>
      </c>
      <c r="N24" s="13">
        <v>33.81</v>
      </c>
      <c r="O24" s="19">
        <f t="shared" si="9"/>
        <v>3</v>
      </c>
      <c r="P24" s="8">
        <f t="shared" si="1"/>
        <v>4</v>
      </c>
      <c r="Q24" s="10">
        <f t="shared" si="21"/>
        <v>86</v>
      </c>
      <c r="R24" s="13">
        <v>34.4</v>
      </c>
      <c r="S24" s="19">
        <f t="shared" si="10"/>
        <v>4</v>
      </c>
      <c r="T24" s="8">
        <f t="shared" si="2"/>
        <v>3</v>
      </c>
      <c r="U24" s="10">
        <f t="shared" si="22"/>
        <v>66</v>
      </c>
      <c r="V24" s="13">
        <v>35.11</v>
      </c>
      <c r="W24" s="19">
        <f t="shared" si="11"/>
        <v>5</v>
      </c>
      <c r="X24" s="8">
        <f t="shared" si="3"/>
        <v>2</v>
      </c>
      <c r="Y24" s="10">
        <f t="shared" si="23"/>
        <v>55</v>
      </c>
      <c r="Z24" s="13">
        <v>30.77</v>
      </c>
      <c r="AA24" s="19">
        <f t="shared" si="12"/>
        <v>2</v>
      </c>
      <c r="AB24" s="8">
        <f t="shared" si="4"/>
        <v>5</v>
      </c>
      <c r="AC24" s="10">
        <f t="shared" si="24"/>
        <v>57</v>
      </c>
      <c r="AD24" s="10">
        <f t="shared" si="5"/>
        <v>21</v>
      </c>
      <c r="AE24" s="10">
        <f t="shared" si="25"/>
        <v>371</v>
      </c>
      <c r="AF24" s="37"/>
      <c r="AG24" s="7"/>
      <c r="AH24" s="32">
        <f t="shared" si="13"/>
        <v>35.44</v>
      </c>
      <c r="AI24" s="32">
        <f t="shared" si="14"/>
        <v>29.32</v>
      </c>
      <c r="AJ24" s="32">
        <f t="shared" si="15"/>
        <v>33.81</v>
      </c>
      <c r="AK24" s="32">
        <f t="shared" si="16"/>
        <v>34.4</v>
      </c>
      <c r="AL24" s="32">
        <f t="shared" si="17"/>
        <v>35.11</v>
      </c>
      <c r="AM24" s="32">
        <f t="shared" si="18"/>
        <v>30.77</v>
      </c>
      <c r="AN24" s="7"/>
    </row>
    <row r="25" spans="1:40" ht="12.75">
      <c r="A25" s="7">
        <v>19</v>
      </c>
      <c r="B25" s="7" t="s">
        <v>35</v>
      </c>
      <c r="C25" s="7" t="s">
        <v>28</v>
      </c>
      <c r="D25" s="7" t="s">
        <v>30</v>
      </c>
      <c r="E25" s="33" t="s">
        <v>38</v>
      </c>
      <c r="F25" s="13">
        <v>37.73</v>
      </c>
      <c r="G25" s="19">
        <f t="shared" si="6"/>
        <v>6</v>
      </c>
      <c r="H25" s="8">
        <f t="shared" si="7"/>
        <v>1</v>
      </c>
      <c r="I25" s="10">
        <f t="shared" si="19"/>
        <v>40</v>
      </c>
      <c r="J25" s="13">
        <v>35.88</v>
      </c>
      <c r="K25" s="19">
        <f t="shared" si="8"/>
        <v>3</v>
      </c>
      <c r="L25" s="8">
        <f t="shared" si="0"/>
        <v>4</v>
      </c>
      <c r="M25" s="10">
        <f t="shared" si="20"/>
        <v>72</v>
      </c>
      <c r="N25" s="13">
        <v>33.5</v>
      </c>
      <c r="O25" s="19">
        <f t="shared" si="9"/>
        <v>1</v>
      </c>
      <c r="P25" s="8">
        <f t="shared" si="1"/>
        <v>6</v>
      </c>
      <c r="Q25" s="10">
        <f t="shared" si="21"/>
        <v>92</v>
      </c>
      <c r="R25" s="13">
        <v>33.8</v>
      </c>
      <c r="S25" s="19">
        <f t="shared" si="10"/>
        <v>2</v>
      </c>
      <c r="T25" s="8">
        <f t="shared" si="2"/>
        <v>5</v>
      </c>
      <c r="U25" s="10">
        <f t="shared" si="22"/>
        <v>71</v>
      </c>
      <c r="V25" s="13">
        <v>36.49</v>
      </c>
      <c r="W25" s="19">
        <f t="shared" si="11"/>
        <v>4</v>
      </c>
      <c r="X25" s="8">
        <f t="shared" si="3"/>
        <v>3</v>
      </c>
      <c r="Y25" s="10">
        <f t="shared" si="23"/>
        <v>58</v>
      </c>
      <c r="Z25" s="13">
        <v>36.91</v>
      </c>
      <c r="AA25" s="19">
        <f t="shared" si="12"/>
        <v>5</v>
      </c>
      <c r="AB25" s="8">
        <f t="shared" si="4"/>
        <v>2</v>
      </c>
      <c r="AC25" s="10">
        <f t="shared" si="24"/>
        <v>59</v>
      </c>
      <c r="AD25" s="10">
        <f t="shared" si="5"/>
        <v>21</v>
      </c>
      <c r="AE25" s="10">
        <f t="shared" si="25"/>
        <v>392</v>
      </c>
      <c r="AF25" s="37"/>
      <c r="AG25" s="7"/>
      <c r="AH25" s="32">
        <f t="shared" si="13"/>
        <v>37.73</v>
      </c>
      <c r="AI25" s="32">
        <f t="shared" si="14"/>
        <v>35.88</v>
      </c>
      <c r="AJ25" s="32">
        <f t="shared" si="15"/>
        <v>33.5</v>
      </c>
      <c r="AK25" s="32">
        <f t="shared" si="16"/>
        <v>33.8</v>
      </c>
      <c r="AL25" s="32">
        <f t="shared" si="17"/>
        <v>36.49</v>
      </c>
      <c r="AM25" s="32">
        <f t="shared" si="18"/>
        <v>36.91</v>
      </c>
      <c r="AN25" s="7"/>
    </row>
    <row r="26" spans="1:40" ht="12.75">
      <c r="A26" s="7">
        <v>20</v>
      </c>
      <c r="B26" s="7" t="s">
        <v>41</v>
      </c>
      <c r="C26" s="7" t="s">
        <v>31</v>
      </c>
      <c r="D26" s="29" t="s">
        <v>29</v>
      </c>
      <c r="E26" s="30" t="s">
        <v>24</v>
      </c>
      <c r="F26" s="13">
        <v>130.2</v>
      </c>
      <c r="G26" s="19">
        <f t="shared" si="6"/>
        <v>2</v>
      </c>
      <c r="H26" s="8">
        <f t="shared" si="7"/>
        <v>5</v>
      </c>
      <c r="I26" s="10">
        <f t="shared" si="19"/>
        <v>45</v>
      </c>
      <c r="J26" s="13">
        <v>135.3</v>
      </c>
      <c r="K26" s="19">
        <f t="shared" si="8"/>
        <v>3</v>
      </c>
      <c r="L26" s="8">
        <f t="shared" si="0"/>
        <v>4</v>
      </c>
      <c r="M26" s="10">
        <f t="shared" si="20"/>
        <v>76</v>
      </c>
      <c r="N26" s="13">
        <v>126.8</v>
      </c>
      <c r="O26" s="19">
        <f t="shared" si="9"/>
        <v>1</v>
      </c>
      <c r="P26" s="8">
        <f t="shared" si="1"/>
        <v>6</v>
      </c>
      <c r="Q26" s="10">
        <f t="shared" si="21"/>
        <v>98</v>
      </c>
      <c r="R26" s="13">
        <v>136.21</v>
      </c>
      <c r="S26" s="19">
        <f t="shared" si="10"/>
        <v>4</v>
      </c>
      <c r="T26" s="8">
        <f t="shared" si="2"/>
        <v>3</v>
      </c>
      <c r="U26" s="10">
        <f t="shared" si="22"/>
        <v>74</v>
      </c>
      <c r="V26" s="13">
        <v>136.95</v>
      </c>
      <c r="W26" s="19">
        <f t="shared" si="11"/>
        <v>5</v>
      </c>
      <c r="X26" s="8">
        <f t="shared" si="3"/>
        <v>2</v>
      </c>
      <c r="Y26" s="10">
        <f t="shared" si="23"/>
        <v>60</v>
      </c>
      <c r="Z26" s="13">
        <v>146.28</v>
      </c>
      <c r="AA26" s="19">
        <f t="shared" si="12"/>
        <v>6</v>
      </c>
      <c r="AB26" s="8">
        <f t="shared" si="4"/>
        <v>1</v>
      </c>
      <c r="AC26" s="10">
        <f t="shared" si="24"/>
        <v>60</v>
      </c>
      <c r="AD26" s="10">
        <f t="shared" si="5"/>
        <v>21</v>
      </c>
      <c r="AE26" s="10">
        <f t="shared" si="25"/>
        <v>413</v>
      </c>
      <c r="AF26" s="37"/>
      <c r="AG26" s="7"/>
      <c r="AH26" s="32">
        <f t="shared" si="13"/>
        <v>130.2</v>
      </c>
      <c r="AI26" s="32">
        <f t="shared" si="14"/>
        <v>135.3</v>
      </c>
      <c r="AJ26" s="32">
        <f t="shared" si="15"/>
        <v>126.8</v>
      </c>
      <c r="AK26" s="32">
        <f t="shared" si="16"/>
        <v>136.21</v>
      </c>
      <c r="AL26" s="32">
        <f t="shared" si="17"/>
        <v>136.95</v>
      </c>
      <c r="AM26" s="32">
        <f t="shared" si="18"/>
        <v>146.28</v>
      </c>
      <c r="AN26" s="7"/>
    </row>
    <row r="27" spans="1:40" ht="12.75">
      <c r="A27" s="7">
        <v>21</v>
      </c>
      <c r="B27" s="7" t="s">
        <v>41</v>
      </c>
      <c r="C27" s="7" t="s">
        <v>31</v>
      </c>
      <c r="D27" s="7" t="s">
        <v>29</v>
      </c>
      <c r="E27" s="33" t="s">
        <v>38</v>
      </c>
      <c r="F27" s="13">
        <v>146.29</v>
      </c>
      <c r="G27" s="19">
        <f t="shared" si="6"/>
        <v>6</v>
      </c>
      <c r="H27" s="8">
        <f aca="true" t="shared" si="26" ref="H27:H51">HLOOKUP(G27,$AG$4:$AN$5,2,FALSE)</f>
        <v>1</v>
      </c>
      <c r="I27" s="10">
        <f t="shared" si="19"/>
        <v>46</v>
      </c>
      <c r="J27" s="13">
        <v>135.94</v>
      </c>
      <c r="K27" s="19">
        <f t="shared" si="8"/>
        <v>4</v>
      </c>
      <c r="L27" s="8">
        <f t="shared" si="0"/>
        <v>3</v>
      </c>
      <c r="M27" s="10">
        <f t="shared" si="20"/>
        <v>79</v>
      </c>
      <c r="N27" s="13">
        <v>135</v>
      </c>
      <c r="O27" s="19">
        <f t="shared" si="9"/>
        <v>3</v>
      </c>
      <c r="P27" s="8">
        <f t="shared" si="1"/>
        <v>4</v>
      </c>
      <c r="Q27" s="10">
        <f t="shared" si="21"/>
        <v>102</v>
      </c>
      <c r="R27" s="13">
        <v>132.02</v>
      </c>
      <c r="S27" s="19">
        <f t="shared" si="10"/>
        <v>1</v>
      </c>
      <c r="T27" s="8">
        <f t="shared" si="2"/>
        <v>6</v>
      </c>
      <c r="U27" s="10">
        <f t="shared" si="22"/>
        <v>80</v>
      </c>
      <c r="V27" s="13">
        <v>139.58</v>
      </c>
      <c r="W27" s="19">
        <f t="shared" si="11"/>
        <v>5</v>
      </c>
      <c r="X27" s="8">
        <f t="shared" si="3"/>
        <v>2</v>
      </c>
      <c r="Y27" s="10">
        <f t="shared" si="23"/>
        <v>62</v>
      </c>
      <c r="Z27" s="13">
        <v>133.81</v>
      </c>
      <c r="AA27" s="19">
        <f t="shared" si="12"/>
        <v>2</v>
      </c>
      <c r="AB27" s="8">
        <f t="shared" si="4"/>
        <v>5</v>
      </c>
      <c r="AC27" s="10">
        <f t="shared" si="24"/>
        <v>65</v>
      </c>
      <c r="AD27" s="10">
        <f t="shared" si="5"/>
        <v>21</v>
      </c>
      <c r="AE27" s="10">
        <f t="shared" si="25"/>
        <v>434</v>
      </c>
      <c r="AF27" s="37"/>
      <c r="AG27" s="7"/>
      <c r="AH27" s="32">
        <f t="shared" si="13"/>
        <v>146.29</v>
      </c>
      <c r="AI27" s="32">
        <f t="shared" si="14"/>
        <v>135.94</v>
      </c>
      <c r="AJ27" s="32">
        <f t="shared" si="15"/>
        <v>135</v>
      </c>
      <c r="AK27" s="32">
        <f t="shared" si="16"/>
        <v>132.02</v>
      </c>
      <c r="AL27" s="32">
        <f t="shared" si="17"/>
        <v>139.58</v>
      </c>
      <c r="AM27" s="32">
        <f t="shared" si="18"/>
        <v>133.81</v>
      </c>
      <c r="AN27" s="7"/>
    </row>
    <row r="28" spans="1:40" ht="12.75">
      <c r="A28" s="7">
        <v>22</v>
      </c>
      <c r="B28" s="7" t="s">
        <v>27</v>
      </c>
      <c r="C28" s="7" t="s">
        <v>31</v>
      </c>
      <c r="D28" s="29" t="s">
        <v>32</v>
      </c>
      <c r="E28" s="30" t="s">
        <v>24</v>
      </c>
      <c r="F28" s="13">
        <v>111.02</v>
      </c>
      <c r="G28" s="19">
        <f t="shared" si="6"/>
        <v>6</v>
      </c>
      <c r="H28" s="8">
        <f t="shared" si="26"/>
        <v>1</v>
      </c>
      <c r="I28" s="10">
        <f t="shared" si="19"/>
        <v>47</v>
      </c>
      <c r="J28" s="13">
        <v>58.49</v>
      </c>
      <c r="K28" s="19">
        <f t="shared" si="8"/>
        <v>2</v>
      </c>
      <c r="L28" s="8">
        <f t="shared" si="0"/>
        <v>5</v>
      </c>
      <c r="M28" s="10">
        <f t="shared" si="20"/>
        <v>84</v>
      </c>
      <c r="N28" s="13">
        <v>57.14</v>
      </c>
      <c r="O28" s="19">
        <f t="shared" si="9"/>
        <v>1</v>
      </c>
      <c r="P28" s="8">
        <f t="shared" si="1"/>
        <v>6</v>
      </c>
      <c r="Q28" s="10">
        <f t="shared" si="21"/>
        <v>108</v>
      </c>
      <c r="R28" s="13">
        <v>58.491</v>
      </c>
      <c r="S28" s="19">
        <f t="shared" si="10"/>
        <v>3</v>
      </c>
      <c r="T28" s="8">
        <f t="shared" si="2"/>
        <v>4</v>
      </c>
      <c r="U28" s="10">
        <f t="shared" si="22"/>
        <v>84</v>
      </c>
      <c r="V28" s="13">
        <v>100.42</v>
      </c>
      <c r="W28" s="19">
        <f t="shared" si="11"/>
        <v>5</v>
      </c>
      <c r="X28" s="8">
        <f t="shared" si="3"/>
        <v>2</v>
      </c>
      <c r="Y28" s="10">
        <f t="shared" si="23"/>
        <v>64</v>
      </c>
      <c r="Z28" s="13">
        <v>59.08</v>
      </c>
      <c r="AA28" s="19">
        <f t="shared" si="12"/>
        <v>4</v>
      </c>
      <c r="AB28" s="8">
        <f t="shared" si="4"/>
        <v>3</v>
      </c>
      <c r="AC28" s="10">
        <f t="shared" si="24"/>
        <v>68</v>
      </c>
      <c r="AD28" s="10">
        <f t="shared" si="5"/>
        <v>21</v>
      </c>
      <c r="AE28" s="10">
        <f t="shared" si="25"/>
        <v>455</v>
      </c>
      <c r="AF28" s="37"/>
      <c r="AG28" s="7"/>
      <c r="AH28" s="32">
        <f t="shared" si="13"/>
        <v>111.02</v>
      </c>
      <c r="AI28" s="32">
        <f t="shared" si="14"/>
        <v>58.49</v>
      </c>
      <c r="AJ28" s="32">
        <f t="shared" si="15"/>
        <v>57.14</v>
      </c>
      <c r="AK28" s="32">
        <f t="shared" si="16"/>
        <v>58.491</v>
      </c>
      <c r="AL28" s="32">
        <f t="shared" si="17"/>
        <v>100.42</v>
      </c>
      <c r="AM28" s="32">
        <f t="shared" si="18"/>
        <v>59.08</v>
      </c>
      <c r="AN28" s="7"/>
    </row>
    <row r="29" spans="1:40" ht="12.75">
      <c r="A29" s="7">
        <v>23</v>
      </c>
      <c r="B29" s="7" t="s">
        <v>27</v>
      </c>
      <c r="C29" s="7" t="s">
        <v>31</v>
      </c>
      <c r="D29" s="7" t="s">
        <v>32</v>
      </c>
      <c r="E29" s="33" t="s">
        <v>38</v>
      </c>
      <c r="F29" s="13">
        <v>105.77</v>
      </c>
      <c r="G29" s="19">
        <f t="shared" si="6"/>
        <v>1</v>
      </c>
      <c r="H29" s="8">
        <f t="shared" si="26"/>
        <v>6</v>
      </c>
      <c r="I29" s="10">
        <f t="shared" si="19"/>
        <v>53</v>
      </c>
      <c r="J29" s="13">
        <v>108.65</v>
      </c>
      <c r="K29" s="19">
        <f t="shared" si="8"/>
        <v>4</v>
      </c>
      <c r="L29" s="8">
        <f t="shared" si="0"/>
        <v>3</v>
      </c>
      <c r="M29" s="10">
        <f t="shared" si="20"/>
        <v>87</v>
      </c>
      <c r="N29" s="13">
        <v>105.78</v>
      </c>
      <c r="O29" s="19">
        <f t="shared" si="9"/>
        <v>2</v>
      </c>
      <c r="P29" s="8">
        <f t="shared" si="1"/>
        <v>5</v>
      </c>
      <c r="Q29" s="10">
        <f t="shared" si="21"/>
        <v>113</v>
      </c>
      <c r="R29" s="13">
        <v>108.66</v>
      </c>
      <c r="S29" s="19">
        <f t="shared" si="10"/>
        <v>5</v>
      </c>
      <c r="T29" s="8">
        <f t="shared" si="2"/>
        <v>2</v>
      </c>
      <c r="U29" s="10">
        <f t="shared" si="22"/>
        <v>86</v>
      </c>
      <c r="V29" s="13">
        <v>108.26</v>
      </c>
      <c r="W29" s="19">
        <f t="shared" si="11"/>
        <v>3</v>
      </c>
      <c r="X29" s="8">
        <f t="shared" si="3"/>
        <v>4</v>
      </c>
      <c r="Y29" s="10">
        <f t="shared" si="23"/>
        <v>68</v>
      </c>
      <c r="Z29" s="13">
        <v>111.42</v>
      </c>
      <c r="AA29" s="19">
        <f t="shared" si="12"/>
        <v>6</v>
      </c>
      <c r="AB29" s="8">
        <f t="shared" si="4"/>
        <v>1</v>
      </c>
      <c r="AC29" s="10">
        <f t="shared" si="24"/>
        <v>69</v>
      </c>
      <c r="AD29" s="10">
        <f t="shared" si="5"/>
        <v>21</v>
      </c>
      <c r="AE29" s="10">
        <f t="shared" si="25"/>
        <v>476</v>
      </c>
      <c r="AF29" s="37"/>
      <c r="AG29" s="7"/>
      <c r="AH29" s="32">
        <f t="shared" si="13"/>
        <v>105.77</v>
      </c>
      <c r="AI29" s="32">
        <f t="shared" si="14"/>
        <v>108.65</v>
      </c>
      <c r="AJ29" s="32">
        <f t="shared" si="15"/>
        <v>105.78</v>
      </c>
      <c r="AK29" s="32">
        <f t="shared" si="16"/>
        <v>108.66</v>
      </c>
      <c r="AL29" s="32">
        <f t="shared" si="17"/>
        <v>108.26</v>
      </c>
      <c r="AM29" s="32">
        <f t="shared" si="18"/>
        <v>111.42</v>
      </c>
      <c r="AN29" s="7"/>
    </row>
    <row r="30" spans="1:40" ht="12.75">
      <c r="A30" s="7">
        <v>24</v>
      </c>
      <c r="B30" s="7" t="s">
        <v>39</v>
      </c>
      <c r="C30" s="7" t="s">
        <v>31</v>
      </c>
      <c r="D30" s="29" t="s">
        <v>34</v>
      </c>
      <c r="E30" s="34" t="s">
        <v>26</v>
      </c>
      <c r="F30" s="13">
        <v>132.93</v>
      </c>
      <c r="G30" s="19">
        <f t="shared" si="6"/>
        <v>2</v>
      </c>
      <c r="H30" s="8">
        <f t="shared" si="26"/>
        <v>5</v>
      </c>
      <c r="I30" s="10">
        <f t="shared" si="19"/>
        <v>58</v>
      </c>
      <c r="J30" s="13">
        <v>134.71</v>
      </c>
      <c r="K30" s="19">
        <f t="shared" si="8"/>
        <v>3</v>
      </c>
      <c r="L30" s="8">
        <f t="shared" si="0"/>
        <v>4</v>
      </c>
      <c r="M30" s="10">
        <f t="shared" si="20"/>
        <v>91</v>
      </c>
      <c r="N30" s="13">
        <v>125.99</v>
      </c>
      <c r="O30" s="19">
        <f t="shared" si="9"/>
        <v>1</v>
      </c>
      <c r="P30" s="8">
        <f t="shared" si="1"/>
        <v>6</v>
      </c>
      <c r="Q30" s="10">
        <f t="shared" si="21"/>
        <v>119</v>
      </c>
      <c r="R30" s="13" t="s">
        <v>80</v>
      </c>
      <c r="S30" s="19">
        <f t="shared" si="10"/>
        <v>0</v>
      </c>
      <c r="T30" s="8">
        <f t="shared" si="2"/>
        <v>0</v>
      </c>
      <c r="U30" s="10">
        <f t="shared" si="22"/>
        <v>86</v>
      </c>
      <c r="V30" s="13" t="s">
        <v>81</v>
      </c>
      <c r="W30" s="19">
        <f t="shared" si="11"/>
        <v>0</v>
      </c>
      <c r="X30" s="8">
        <f t="shared" si="3"/>
        <v>0</v>
      </c>
      <c r="Y30" s="10">
        <f t="shared" si="23"/>
        <v>68</v>
      </c>
      <c r="Z30" s="13" t="s">
        <v>81</v>
      </c>
      <c r="AA30" s="19">
        <f t="shared" si="12"/>
        <v>0</v>
      </c>
      <c r="AB30" s="8">
        <f t="shared" si="4"/>
        <v>0</v>
      </c>
      <c r="AC30" s="10">
        <f t="shared" si="24"/>
        <v>69</v>
      </c>
      <c r="AD30" s="10">
        <f t="shared" si="5"/>
        <v>15</v>
      </c>
      <c r="AE30" s="10">
        <f t="shared" si="25"/>
        <v>491</v>
      </c>
      <c r="AF30" s="37"/>
      <c r="AG30" s="7"/>
      <c r="AH30" s="32">
        <f t="shared" si="13"/>
        <v>132.93</v>
      </c>
      <c r="AI30" s="32">
        <f t="shared" si="14"/>
        <v>134.71</v>
      </c>
      <c r="AJ30" s="32">
        <f t="shared" si="15"/>
        <v>125.99</v>
      </c>
      <c r="AK30" s="32">
        <f t="shared" si="16"/>
        <v>999</v>
      </c>
      <c r="AL30" s="32">
        <f t="shared" si="17"/>
        <v>999</v>
      </c>
      <c r="AM30" s="32">
        <f t="shared" si="18"/>
        <v>999</v>
      </c>
      <c r="AN30" s="7"/>
    </row>
    <row r="31" spans="1:40" ht="12.75">
      <c r="A31" s="7">
        <v>25</v>
      </c>
      <c r="B31" s="7" t="s">
        <v>35</v>
      </c>
      <c r="C31" s="7" t="s">
        <v>31</v>
      </c>
      <c r="D31" s="7" t="s">
        <v>25</v>
      </c>
      <c r="E31" s="30" t="s">
        <v>24</v>
      </c>
      <c r="F31" s="13">
        <v>116.27</v>
      </c>
      <c r="G31" s="19">
        <f t="shared" si="6"/>
        <v>4</v>
      </c>
      <c r="H31" s="8">
        <f t="shared" si="26"/>
        <v>3</v>
      </c>
      <c r="I31" s="10">
        <f t="shared" si="19"/>
        <v>61</v>
      </c>
      <c r="J31" s="13">
        <v>114.11</v>
      </c>
      <c r="K31" s="19">
        <f t="shared" si="8"/>
        <v>2</v>
      </c>
      <c r="L31" s="8">
        <f t="shared" si="0"/>
        <v>5</v>
      </c>
      <c r="M31" s="10">
        <f t="shared" si="20"/>
        <v>96</v>
      </c>
      <c r="N31" s="13">
        <v>110.69</v>
      </c>
      <c r="O31" s="19">
        <f t="shared" si="9"/>
        <v>1</v>
      </c>
      <c r="P31" s="8">
        <f t="shared" si="1"/>
        <v>6</v>
      </c>
      <c r="Q31" s="10">
        <f t="shared" si="21"/>
        <v>125</v>
      </c>
      <c r="R31" s="13">
        <v>117.18</v>
      </c>
      <c r="S31" s="19">
        <f t="shared" si="10"/>
        <v>5</v>
      </c>
      <c r="T31" s="8">
        <f t="shared" si="2"/>
        <v>2</v>
      </c>
      <c r="U31" s="10">
        <f t="shared" si="22"/>
        <v>88</v>
      </c>
      <c r="V31" s="13">
        <v>115.47</v>
      </c>
      <c r="W31" s="19">
        <f t="shared" si="11"/>
        <v>3</v>
      </c>
      <c r="X31" s="8">
        <f t="shared" si="3"/>
        <v>4</v>
      </c>
      <c r="Y31" s="10">
        <f t="shared" si="23"/>
        <v>72</v>
      </c>
      <c r="Z31" s="13">
        <v>121.11</v>
      </c>
      <c r="AA31" s="19">
        <f t="shared" si="12"/>
        <v>6</v>
      </c>
      <c r="AB31" s="8">
        <f t="shared" si="4"/>
        <v>1</v>
      </c>
      <c r="AC31" s="10">
        <f t="shared" si="24"/>
        <v>70</v>
      </c>
      <c r="AD31" s="10">
        <f t="shared" si="5"/>
        <v>21</v>
      </c>
      <c r="AE31" s="10">
        <f t="shared" si="25"/>
        <v>512</v>
      </c>
      <c r="AF31" s="37"/>
      <c r="AG31" s="7"/>
      <c r="AH31" s="32">
        <f t="shared" si="13"/>
        <v>116.27</v>
      </c>
      <c r="AI31" s="32">
        <f t="shared" si="14"/>
        <v>114.11</v>
      </c>
      <c r="AJ31" s="32">
        <f t="shared" si="15"/>
        <v>110.69</v>
      </c>
      <c r="AK31" s="32">
        <f t="shared" si="16"/>
        <v>117.18</v>
      </c>
      <c r="AL31" s="32">
        <f t="shared" si="17"/>
        <v>115.47</v>
      </c>
      <c r="AM31" s="32">
        <f t="shared" si="18"/>
        <v>121.11</v>
      </c>
      <c r="AN31" s="7"/>
    </row>
    <row r="32" spans="1:40" ht="12.75">
      <c r="A32" s="7">
        <v>26</v>
      </c>
      <c r="B32" s="7" t="s">
        <v>35</v>
      </c>
      <c r="C32" s="7" t="s">
        <v>31</v>
      </c>
      <c r="D32" s="29" t="s">
        <v>25</v>
      </c>
      <c r="E32" s="33" t="s">
        <v>23</v>
      </c>
      <c r="F32" s="13">
        <v>123.77</v>
      </c>
      <c r="G32" s="19">
        <f t="shared" si="6"/>
        <v>4</v>
      </c>
      <c r="H32" s="8">
        <f t="shared" si="26"/>
        <v>3</v>
      </c>
      <c r="I32" s="10">
        <f t="shared" si="19"/>
        <v>64</v>
      </c>
      <c r="J32" s="13">
        <v>127.89</v>
      </c>
      <c r="K32" s="19">
        <f t="shared" si="8"/>
        <v>6</v>
      </c>
      <c r="L32" s="8">
        <f t="shared" si="0"/>
        <v>1</v>
      </c>
      <c r="M32" s="10">
        <f t="shared" si="20"/>
        <v>97</v>
      </c>
      <c r="N32" s="13">
        <v>120.06</v>
      </c>
      <c r="O32" s="19">
        <f t="shared" si="9"/>
        <v>1</v>
      </c>
      <c r="P32" s="8">
        <f t="shared" si="1"/>
        <v>6</v>
      </c>
      <c r="Q32" s="10">
        <f t="shared" si="21"/>
        <v>131</v>
      </c>
      <c r="R32" s="13">
        <v>121.13</v>
      </c>
      <c r="S32" s="19">
        <f t="shared" si="10"/>
        <v>3</v>
      </c>
      <c r="T32" s="8">
        <f t="shared" si="2"/>
        <v>4</v>
      </c>
      <c r="U32" s="10">
        <f t="shared" si="22"/>
        <v>92</v>
      </c>
      <c r="V32" s="13">
        <v>120.65</v>
      </c>
      <c r="W32" s="19">
        <f t="shared" si="11"/>
        <v>2</v>
      </c>
      <c r="X32" s="8">
        <f t="shared" si="3"/>
        <v>5</v>
      </c>
      <c r="Y32" s="10">
        <f t="shared" si="23"/>
        <v>77</v>
      </c>
      <c r="Z32" s="13">
        <v>127.31</v>
      </c>
      <c r="AA32" s="19">
        <f t="shared" si="12"/>
        <v>5</v>
      </c>
      <c r="AB32" s="8">
        <f t="shared" si="4"/>
        <v>2</v>
      </c>
      <c r="AC32" s="10">
        <f t="shared" si="24"/>
        <v>72</v>
      </c>
      <c r="AD32" s="10">
        <f t="shared" si="5"/>
        <v>21</v>
      </c>
      <c r="AE32" s="10">
        <f t="shared" si="25"/>
        <v>533</v>
      </c>
      <c r="AF32" s="37"/>
      <c r="AG32" s="7"/>
      <c r="AH32" s="32">
        <f t="shared" si="13"/>
        <v>123.77</v>
      </c>
      <c r="AI32" s="32">
        <f t="shared" si="14"/>
        <v>127.89</v>
      </c>
      <c r="AJ32" s="32">
        <f t="shared" si="15"/>
        <v>120.06</v>
      </c>
      <c r="AK32" s="32">
        <f t="shared" si="16"/>
        <v>121.13</v>
      </c>
      <c r="AL32" s="32">
        <f t="shared" si="17"/>
        <v>120.65</v>
      </c>
      <c r="AM32" s="32">
        <f t="shared" si="18"/>
        <v>127.31</v>
      </c>
      <c r="AN32" s="7"/>
    </row>
    <row r="33" spans="1:40" ht="12.75">
      <c r="A33" s="7">
        <v>27</v>
      </c>
      <c r="B33" s="7" t="s">
        <v>40</v>
      </c>
      <c r="C33" s="7" t="s">
        <v>28</v>
      </c>
      <c r="D33" s="7" t="s">
        <v>32</v>
      </c>
      <c r="E33" s="30" t="s">
        <v>24</v>
      </c>
      <c r="F33" s="13">
        <v>41.19</v>
      </c>
      <c r="G33" s="19">
        <f t="shared" si="6"/>
        <v>6</v>
      </c>
      <c r="H33" s="8">
        <f t="shared" si="26"/>
        <v>1</v>
      </c>
      <c r="I33" s="10">
        <f t="shared" si="19"/>
        <v>65</v>
      </c>
      <c r="J33" s="13">
        <v>40.53</v>
      </c>
      <c r="K33" s="19">
        <f t="shared" si="8"/>
        <v>5</v>
      </c>
      <c r="L33" s="8">
        <f t="shared" si="0"/>
        <v>2</v>
      </c>
      <c r="M33" s="10">
        <f t="shared" si="20"/>
        <v>99</v>
      </c>
      <c r="N33" s="13">
        <v>32.76</v>
      </c>
      <c r="O33" s="19">
        <f t="shared" si="9"/>
        <v>1</v>
      </c>
      <c r="P33" s="8">
        <f t="shared" si="1"/>
        <v>6</v>
      </c>
      <c r="Q33" s="10">
        <f t="shared" si="21"/>
        <v>137</v>
      </c>
      <c r="R33" s="13">
        <v>35.29</v>
      </c>
      <c r="S33" s="19">
        <f t="shared" si="10"/>
        <v>3</v>
      </c>
      <c r="T33" s="8">
        <f t="shared" si="2"/>
        <v>4</v>
      </c>
      <c r="U33" s="10">
        <f t="shared" si="22"/>
        <v>96</v>
      </c>
      <c r="V33" s="13">
        <v>35.12</v>
      </c>
      <c r="W33" s="19">
        <f t="shared" si="11"/>
        <v>2</v>
      </c>
      <c r="X33" s="8">
        <f t="shared" si="3"/>
        <v>5</v>
      </c>
      <c r="Y33" s="10">
        <f t="shared" si="23"/>
        <v>82</v>
      </c>
      <c r="Z33" s="13">
        <v>40.35</v>
      </c>
      <c r="AA33" s="19">
        <f t="shared" si="12"/>
        <v>4</v>
      </c>
      <c r="AB33" s="8">
        <f t="shared" si="4"/>
        <v>3</v>
      </c>
      <c r="AC33" s="10">
        <f t="shared" si="24"/>
        <v>75</v>
      </c>
      <c r="AD33" s="10">
        <f t="shared" si="5"/>
        <v>21</v>
      </c>
      <c r="AE33" s="10">
        <f t="shared" si="25"/>
        <v>554</v>
      </c>
      <c r="AF33" s="37"/>
      <c r="AG33" s="7"/>
      <c r="AH33" s="32">
        <f t="shared" si="13"/>
        <v>41.19</v>
      </c>
      <c r="AI33" s="32">
        <f t="shared" si="14"/>
        <v>40.53</v>
      </c>
      <c r="AJ33" s="32">
        <f t="shared" si="15"/>
        <v>32.76</v>
      </c>
      <c r="AK33" s="32">
        <f t="shared" si="16"/>
        <v>35.29</v>
      </c>
      <c r="AL33" s="32">
        <f t="shared" si="17"/>
        <v>35.12</v>
      </c>
      <c r="AM33" s="32">
        <f t="shared" si="18"/>
        <v>40.35</v>
      </c>
      <c r="AN33" s="7"/>
    </row>
    <row r="34" spans="1:40" ht="12.75">
      <c r="A34" s="7">
        <v>28</v>
      </c>
      <c r="B34" s="7" t="s">
        <v>40</v>
      </c>
      <c r="C34" s="7" t="s">
        <v>28</v>
      </c>
      <c r="D34" s="7" t="s">
        <v>32</v>
      </c>
      <c r="E34" s="33" t="s">
        <v>23</v>
      </c>
      <c r="F34" s="13">
        <v>40.43</v>
      </c>
      <c r="G34" s="19">
        <f t="shared" si="6"/>
        <v>5</v>
      </c>
      <c r="H34" s="8">
        <f t="shared" si="26"/>
        <v>2</v>
      </c>
      <c r="I34" s="10">
        <f t="shared" si="19"/>
        <v>67</v>
      </c>
      <c r="J34" s="13">
        <v>38.16</v>
      </c>
      <c r="K34" s="19">
        <f t="shared" si="8"/>
        <v>3</v>
      </c>
      <c r="L34" s="8">
        <f t="shared" si="0"/>
        <v>4</v>
      </c>
      <c r="M34" s="10">
        <f t="shared" si="20"/>
        <v>103</v>
      </c>
      <c r="N34" s="13">
        <v>34.84</v>
      </c>
      <c r="O34" s="19">
        <f t="shared" si="9"/>
        <v>1</v>
      </c>
      <c r="P34" s="8">
        <f t="shared" si="1"/>
        <v>6</v>
      </c>
      <c r="Q34" s="10">
        <f t="shared" si="21"/>
        <v>143</v>
      </c>
      <c r="R34" s="13">
        <v>36.87</v>
      </c>
      <c r="S34" s="19">
        <f t="shared" si="10"/>
        <v>2</v>
      </c>
      <c r="T34" s="8">
        <f t="shared" si="2"/>
        <v>5</v>
      </c>
      <c r="U34" s="10">
        <f t="shared" si="22"/>
        <v>101</v>
      </c>
      <c r="V34" s="13">
        <v>39.77</v>
      </c>
      <c r="W34" s="19">
        <f t="shared" si="11"/>
        <v>4</v>
      </c>
      <c r="X34" s="8">
        <f t="shared" si="3"/>
        <v>3</v>
      </c>
      <c r="Y34" s="10">
        <f t="shared" si="23"/>
        <v>85</v>
      </c>
      <c r="Z34" s="13">
        <v>44.63</v>
      </c>
      <c r="AA34" s="19">
        <f t="shared" si="12"/>
        <v>6</v>
      </c>
      <c r="AB34" s="8">
        <f t="shared" si="4"/>
        <v>1</v>
      </c>
      <c r="AC34" s="10">
        <f t="shared" si="24"/>
        <v>76</v>
      </c>
      <c r="AD34" s="10">
        <f t="shared" si="5"/>
        <v>21</v>
      </c>
      <c r="AE34" s="10">
        <f t="shared" si="25"/>
        <v>575</v>
      </c>
      <c r="AF34" s="37"/>
      <c r="AG34" s="7"/>
      <c r="AH34" s="32">
        <f t="shared" si="13"/>
        <v>40.43</v>
      </c>
      <c r="AI34" s="32">
        <f t="shared" si="14"/>
        <v>38.16</v>
      </c>
      <c r="AJ34" s="32">
        <f t="shared" si="15"/>
        <v>34.84</v>
      </c>
      <c r="AK34" s="32">
        <f t="shared" si="16"/>
        <v>36.87</v>
      </c>
      <c r="AL34" s="32">
        <f t="shared" si="17"/>
        <v>39.77</v>
      </c>
      <c r="AM34" s="32">
        <f t="shared" si="18"/>
        <v>44.63</v>
      </c>
      <c r="AN34" s="7"/>
    </row>
    <row r="35" spans="1:40" ht="12.75">
      <c r="A35" s="7">
        <v>29</v>
      </c>
      <c r="B35" s="7" t="s">
        <v>41</v>
      </c>
      <c r="C35" s="7" t="s">
        <v>31</v>
      </c>
      <c r="D35" s="7" t="s">
        <v>36</v>
      </c>
      <c r="E35" s="30" t="s">
        <v>24</v>
      </c>
      <c r="F35" s="13">
        <v>124.15</v>
      </c>
      <c r="G35" s="19">
        <f t="shared" si="6"/>
        <v>4</v>
      </c>
      <c r="H35" s="8">
        <f t="shared" si="26"/>
        <v>3</v>
      </c>
      <c r="I35" s="10">
        <f t="shared" si="19"/>
        <v>70</v>
      </c>
      <c r="J35" s="13">
        <v>115.58</v>
      </c>
      <c r="K35" s="19">
        <f t="shared" si="8"/>
        <v>1</v>
      </c>
      <c r="L35" s="8">
        <f t="shared" si="0"/>
        <v>6</v>
      </c>
      <c r="M35" s="10">
        <f t="shared" si="20"/>
        <v>109</v>
      </c>
      <c r="N35" s="13">
        <v>117.8</v>
      </c>
      <c r="O35" s="19">
        <f t="shared" si="9"/>
        <v>2</v>
      </c>
      <c r="P35" s="8">
        <f t="shared" si="1"/>
        <v>5</v>
      </c>
      <c r="Q35" s="10">
        <f t="shared" si="21"/>
        <v>148</v>
      </c>
      <c r="R35" s="13">
        <v>120.88</v>
      </c>
      <c r="S35" s="19">
        <f t="shared" si="10"/>
        <v>3</v>
      </c>
      <c r="T35" s="8">
        <f t="shared" si="2"/>
        <v>4</v>
      </c>
      <c r="U35" s="10">
        <f t="shared" si="22"/>
        <v>105</v>
      </c>
      <c r="V35" s="13">
        <v>131.8</v>
      </c>
      <c r="W35" s="19">
        <f t="shared" si="11"/>
        <v>5</v>
      </c>
      <c r="X35" s="8">
        <f t="shared" si="3"/>
        <v>2</v>
      </c>
      <c r="Y35" s="10">
        <f t="shared" si="23"/>
        <v>87</v>
      </c>
      <c r="Z35" s="13">
        <v>132.07</v>
      </c>
      <c r="AA35" s="19">
        <f t="shared" si="12"/>
        <v>6</v>
      </c>
      <c r="AB35" s="8">
        <f t="shared" si="4"/>
        <v>1</v>
      </c>
      <c r="AC35" s="10">
        <f t="shared" si="24"/>
        <v>77</v>
      </c>
      <c r="AD35" s="10">
        <f t="shared" si="5"/>
        <v>21</v>
      </c>
      <c r="AE35" s="10">
        <f t="shared" si="25"/>
        <v>596</v>
      </c>
      <c r="AF35" s="37"/>
      <c r="AG35" s="7"/>
      <c r="AH35" s="32">
        <f t="shared" si="13"/>
        <v>124.15</v>
      </c>
      <c r="AI35" s="32">
        <f t="shared" si="14"/>
        <v>115.58</v>
      </c>
      <c r="AJ35" s="32">
        <f t="shared" si="15"/>
        <v>117.8</v>
      </c>
      <c r="AK35" s="32">
        <f t="shared" si="16"/>
        <v>120.88</v>
      </c>
      <c r="AL35" s="32">
        <f t="shared" si="17"/>
        <v>131.8</v>
      </c>
      <c r="AM35" s="32">
        <f t="shared" si="18"/>
        <v>132.07</v>
      </c>
      <c r="AN35" s="7"/>
    </row>
    <row r="36" spans="1:40" ht="12.75">
      <c r="A36" s="7">
        <v>30</v>
      </c>
      <c r="B36" s="7" t="s">
        <v>41</v>
      </c>
      <c r="C36" s="7" t="s">
        <v>31</v>
      </c>
      <c r="D36" s="29" t="s">
        <v>36</v>
      </c>
      <c r="E36" s="33" t="s">
        <v>23</v>
      </c>
      <c r="F36" s="13">
        <v>128.31</v>
      </c>
      <c r="G36" s="19">
        <f t="shared" si="6"/>
        <v>5</v>
      </c>
      <c r="H36" s="8">
        <f t="shared" si="26"/>
        <v>2</v>
      </c>
      <c r="I36" s="10">
        <f t="shared" si="19"/>
        <v>72</v>
      </c>
      <c r="J36" s="13">
        <v>122.45</v>
      </c>
      <c r="K36" s="19">
        <f t="shared" si="8"/>
        <v>2</v>
      </c>
      <c r="L36" s="8">
        <f t="shared" si="0"/>
        <v>5</v>
      </c>
      <c r="M36" s="10">
        <f t="shared" si="20"/>
        <v>114</v>
      </c>
      <c r="N36" s="13">
        <v>130.23</v>
      </c>
      <c r="O36" s="19">
        <f t="shared" si="9"/>
        <v>6</v>
      </c>
      <c r="P36" s="8">
        <f t="shared" si="1"/>
        <v>1</v>
      </c>
      <c r="Q36" s="10">
        <f t="shared" si="21"/>
        <v>149</v>
      </c>
      <c r="R36" s="13">
        <v>122.451</v>
      </c>
      <c r="S36" s="19">
        <f t="shared" si="10"/>
        <v>3</v>
      </c>
      <c r="T36" s="8">
        <f t="shared" si="2"/>
        <v>4</v>
      </c>
      <c r="U36" s="10">
        <f t="shared" si="22"/>
        <v>109</v>
      </c>
      <c r="V36" s="13">
        <v>125.26</v>
      </c>
      <c r="W36" s="19">
        <f t="shared" si="11"/>
        <v>4</v>
      </c>
      <c r="X36" s="8">
        <f t="shared" si="3"/>
        <v>3</v>
      </c>
      <c r="Y36" s="10">
        <f t="shared" si="23"/>
        <v>90</v>
      </c>
      <c r="Z36" s="13">
        <v>120.03</v>
      </c>
      <c r="AA36" s="19">
        <f t="shared" si="12"/>
        <v>1</v>
      </c>
      <c r="AB36" s="8">
        <f t="shared" si="4"/>
        <v>6</v>
      </c>
      <c r="AC36" s="10">
        <f t="shared" si="24"/>
        <v>83</v>
      </c>
      <c r="AD36" s="10">
        <f t="shared" si="5"/>
        <v>21</v>
      </c>
      <c r="AE36" s="10">
        <f t="shared" si="25"/>
        <v>617</v>
      </c>
      <c r="AF36" s="37"/>
      <c r="AG36" s="7"/>
      <c r="AH36" s="32">
        <f t="shared" si="13"/>
        <v>128.31</v>
      </c>
      <c r="AI36" s="32">
        <f t="shared" si="14"/>
        <v>122.45</v>
      </c>
      <c r="AJ36" s="32">
        <f t="shared" si="15"/>
        <v>130.23</v>
      </c>
      <c r="AK36" s="32">
        <f t="shared" si="16"/>
        <v>122.451</v>
      </c>
      <c r="AL36" s="32">
        <f t="shared" si="17"/>
        <v>125.26</v>
      </c>
      <c r="AM36" s="32">
        <f t="shared" si="18"/>
        <v>120.03</v>
      </c>
      <c r="AN36" s="7"/>
    </row>
    <row r="37" spans="1:40" ht="12.75">
      <c r="A37" s="7">
        <v>31</v>
      </c>
      <c r="B37" s="7" t="s">
        <v>27</v>
      </c>
      <c r="C37" s="7" t="s">
        <v>31</v>
      </c>
      <c r="D37" s="7" t="s">
        <v>25</v>
      </c>
      <c r="E37" s="30" t="s">
        <v>24</v>
      </c>
      <c r="F37" s="13">
        <v>112.85</v>
      </c>
      <c r="G37" s="19">
        <f t="shared" si="6"/>
        <v>4</v>
      </c>
      <c r="H37" s="8">
        <f t="shared" si="26"/>
        <v>3</v>
      </c>
      <c r="I37" s="10">
        <f t="shared" si="19"/>
        <v>75</v>
      </c>
      <c r="J37" s="13">
        <v>114.75</v>
      </c>
      <c r="K37" s="19">
        <f t="shared" si="8"/>
        <v>6</v>
      </c>
      <c r="L37" s="8">
        <f t="shared" si="0"/>
        <v>1</v>
      </c>
      <c r="M37" s="10">
        <f t="shared" si="20"/>
        <v>115</v>
      </c>
      <c r="N37" s="13">
        <v>106.98</v>
      </c>
      <c r="O37" s="19">
        <f t="shared" si="9"/>
        <v>1</v>
      </c>
      <c r="P37" s="8">
        <f t="shared" si="1"/>
        <v>6</v>
      </c>
      <c r="Q37" s="10">
        <f t="shared" si="21"/>
        <v>155</v>
      </c>
      <c r="R37" s="13">
        <v>111.64</v>
      </c>
      <c r="S37" s="19">
        <f t="shared" si="10"/>
        <v>3</v>
      </c>
      <c r="T37" s="8">
        <f t="shared" si="2"/>
        <v>4</v>
      </c>
      <c r="U37" s="10">
        <f t="shared" si="22"/>
        <v>113</v>
      </c>
      <c r="V37" s="13">
        <v>108.8</v>
      </c>
      <c r="W37" s="19">
        <f t="shared" si="11"/>
        <v>2</v>
      </c>
      <c r="X37" s="8">
        <f t="shared" si="3"/>
        <v>5</v>
      </c>
      <c r="Y37" s="10">
        <f t="shared" si="23"/>
        <v>95</v>
      </c>
      <c r="Z37" s="13">
        <v>113.03</v>
      </c>
      <c r="AA37" s="19">
        <f t="shared" si="12"/>
        <v>5</v>
      </c>
      <c r="AB37" s="8">
        <f t="shared" si="4"/>
        <v>2</v>
      </c>
      <c r="AC37" s="10">
        <f t="shared" si="24"/>
        <v>85</v>
      </c>
      <c r="AD37" s="10">
        <f t="shared" si="5"/>
        <v>21</v>
      </c>
      <c r="AE37" s="10">
        <f t="shared" si="25"/>
        <v>638</v>
      </c>
      <c r="AF37" s="37"/>
      <c r="AG37" s="7"/>
      <c r="AH37" s="32">
        <f t="shared" si="13"/>
        <v>112.85</v>
      </c>
      <c r="AI37" s="32">
        <f t="shared" si="14"/>
        <v>114.75</v>
      </c>
      <c r="AJ37" s="32">
        <f t="shared" si="15"/>
        <v>106.98</v>
      </c>
      <c r="AK37" s="32">
        <f t="shared" si="16"/>
        <v>111.64</v>
      </c>
      <c r="AL37" s="32">
        <f t="shared" si="17"/>
        <v>108.8</v>
      </c>
      <c r="AM37" s="32">
        <f t="shared" si="18"/>
        <v>113.03</v>
      </c>
      <c r="AN37" s="7"/>
    </row>
    <row r="38" spans="1:40" ht="12.75">
      <c r="A38" s="7">
        <v>32</v>
      </c>
      <c r="B38" s="7" t="s">
        <v>27</v>
      </c>
      <c r="C38" s="7" t="s">
        <v>31</v>
      </c>
      <c r="D38" s="29" t="s">
        <v>25</v>
      </c>
      <c r="E38" s="33" t="s">
        <v>23</v>
      </c>
      <c r="F38" s="13">
        <v>116.17</v>
      </c>
      <c r="G38" s="19">
        <f t="shared" si="6"/>
        <v>2</v>
      </c>
      <c r="H38" s="8">
        <f t="shared" si="26"/>
        <v>5</v>
      </c>
      <c r="I38" s="10">
        <f t="shared" si="19"/>
        <v>80</v>
      </c>
      <c r="J38" s="13">
        <v>116.81</v>
      </c>
      <c r="K38" s="19">
        <f t="shared" si="8"/>
        <v>3</v>
      </c>
      <c r="L38" s="8">
        <f t="shared" si="0"/>
        <v>4</v>
      </c>
      <c r="M38" s="10">
        <f t="shared" si="20"/>
        <v>119</v>
      </c>
      <c r="N38" s="13">
        <v>115.98</v>
      </c>
      <c r="O38" s="19">
        <f t="shared" si="9"/>
        <v>1</v>
      </c>
      <c r="P38" s="8">
        <f t="shared" si="1"/>
        <v>6</v>
      </c>
      <c r="Q38" s="10">
        <f t="shared" si="21"/>
        <v>161</v>
      </c>
      <c r="R38" s="13">
        <v>124.07</v>
      </c>
      <c r="S38" s="19">
        <f t="shared" si="10"/>
        <v>5</v>
      </c>
      <c r="T38" s="8">
        <f t="shared" si="2"/>
        <v>2</v>
      </c>
      <c r="U38" s="10">
        <f t="shared" si="22"/>
        <v>115</v>
      </c>
      <c r="V38" s="13">
        <v>118.42</v>
      </c>
      <c r="W38" s="19">
        <f t="shared" si="11"/>
        <v>4</v>
      </c>
      <c r="X38" s="8">
        <f t="shared" si="3"/>
        <v>3</v>
      </c>
      <c r="Y38" s="10">
        <f t="shared" si="23"/>
        <v>98</v>
      </c>
      <c r="Z38" s="13">
        <v>124.58</v>
      </c>
      <c r="AA38" s="19">
        <f t="shared" si="12"/>
        <v>6</v>
      </c>
      <c r="AB38" s="8">
        <f t="shared" si="4"/>
        <v>1</v>
      </c>
      <c r="AC38" s="10">
        <f t="shared" si="24"/>
        <v>86</v>
      </c>
      <c r="AD38" s="10">
        <f t="shared" si="5"/>
        <v>21</v>
      </c>
      <c r="AE38" s="10">
        <f t="shared" si="25"/>
        <v>659</v>
      </c>
      <c r="AF38" s="37"/>
      <c r="AG38" s="7"/>
      <c r="AH38" s="32">
        <f t="shared" si="13"/>
        <v>116.17</v>
      </c>
      <c r="AI38" s="32">
        <f t="shared" si="14"/>
        <v>116.81</v>
      </c>
      <c r="AJ38" s="32">
        <f t="shared" si="15"/>
        <v>115.98</v>
      </c>
      <c r="AK38" s="32">
        <f t="shared" si="16"/>
        <v>124.07</v>
      </c>
      <c r="AL38" s="32">
        <f t="shared" si="17"/>
        <v>118.42</v>
      </c>
      <c r="AM38" s="32">
        <f t="shared" si="18"/>
        <v>124.58</v>
      </c>
      <c r="AN38" s="7"/>
    </row>
    <row r="39" spans="1:40" ht="12.75">
      <c r="A39" s="7">
        <v>33</v>
      </c>
      <c r="B39" s="7" t="s">
        <v>35</v>
      </c>
      <c r="C39" s="7" t="s">
        <v>31</v>
      </c>
      <c r="D39" s="7" t="s">
        <v>32</v>
      </c>
      <c r="E39" s="30" t="s">
        <v>24</v>
      </c>
      <c r="F39" s="13">
        <v>105.04</v>
      </c>
      <c r="G39" s="19">
        <f t="shared" si="6"/>
        <v>4</v>
      </c>
      <c r="H39" s="8">
        <f t="shared" si="26"/>
        <v>3</v>
      </c>
      <c r="I39" s="10">
        <f t="shared" si="19"/>
        <v>83</v>
      </c>
      <c r="J39" s="13">
        <v>103.47</v>
      </c>
      <c r="K39" s="19">
        <f t="shared" si="8"/>
        <v>3</v>
      </c>
      <c r="L39" s="8">
        <f aca="true" t="shared" si="27" ref="L39:L51">HLOOKUP(K39,$AG$4:$AN$5,2,FALSE)</f>
        <v>4</v>
      </c>
      <c r="M39" s="10">
        <f t="shared" si="20"/>
        <v>123</v>
      </c>
      <c r="N39" s="13">
        <v>101.53</v>
      </c>
      <c r="O39" s="19">
        <f t="shared" si="9"/>
        <v>1</v>
      </c>
      <c r="P39" s="8">
        <f aca="true" t="shared" si="28" ref="P39:P51">HLOOKUP(O39,$AG$4:$AN$5,2,FALSE)</f>
        <v>6</v>
      </c>
      <c r="Q39" s="10">
        <f t="shared" si="21"/>
        <v>167</v>
      </c>
      <c r="R39" s="13">
        <v>110.53</v>
      </c>
      <c r="S39" s="19">
        <f t="shared" si="10"/>
        <v>5</v>
      </c>
      <c r="T39" s="8">
        <f aca="true" t="shared" si="29" ref="T39:T51">HLOOKUP(S39,$AG$4:$AN$5,2,FALSE)</f>
        <v>2</v>
      </c>
      <c r="U39" s="10">
        <f t="shared" si="22"/>
        <v>117</v>
      </c>
      <c r="V39" s="13">
        <v>111.5</v>
      </c>
      <c r="W39" s="19">
        <f t="shared" si="11"/>
        <v>6</v>
      </c>
      <c r="X39" s="8">
        <f aca="true" t="shared" si="30" ref="X39:X51">HLOOKUP(W39,$AG$4:$AN$5,2,FALSE)</f>
        <v>1</v>
      </c>
      <c r="Y39" s="10">
        <f t="shared" si="23"/>
        <v>99</v>
      </c>
      <c r="Z39" s="13">
        <v>102.3</v>
      </c>
      <c r="AA39" s="19">
        <f t="shared" si="12"/>
        <v>2</v>
      </c>
      <c r="AB39" s="8">
        <f aca="true" t="shared" si="31" ref="AB39:AB51">HLOOKUP(AA39,$AG$4:$AN$5,2,FALSE)</f>
        <v>5</v>
      </c>
      <c r="AC39" s="10">
        <f t="shared" si="24"/>
        <v>91</v>
      </c>
      <c r="AD39" s="10">
        <f>H39+L39+P39+T39+X39+AB39</f>
        <v>21</v>
      </c>
      <c r="AE39" s="10">
        <f t="shared" si="25"/>
        <v>680</v>
      </c>
      <c r="AF39" s="37"/>
      <c r="AG39" s="7"/>
      <c r="AH39" s="32">
        <f t="shared" si="13"/>
        <v>105.04</v>
      </c>
      <c r="AI39" s="32">
        <f t="shared" si="14"/>
        <v>103.47</v>
      </c>
      <c r="AJ39" s="32">
        <f t="shared" si="15"/>
        <v>101.53</v>
      </c>
      <c r="AK39" s="32">
        <f t="shared" si="16"/>
        <v>110.53</v>
      </c>
      <c r="AL39" s="32">
        <f t="shared" si="17"/>
        <v>111.5</v>
      </c>
      <c r="AM39" s="32">
        <f t="shared" si="18"/>
        <v>102.3</v>
      </c>
      <c r="AN39" s="7"/>
    </row>
    <row r="40" spans="1:40" ht="12.75">
      <c r="A40" s="7">
        <v>34</v>
      </c>
      <c r="B40" s="7" t="s">
        <v>35</v>
      </c>
      <c r="C40" s="7" t="s">
        <v>31</v>
      </c>
      <c r="D40" s="7" t="s">
        <v>32</v>
      </c>
      <c r="E40" s="33" t="s">
        <v>23</v>
      </c>
      <c r="F40" s="13">
        <v>113.58</v>
      </c>
      <c r="G40" s="19">
        <f t="shared" si="6"/>
        <v>6</v>
      </c>
      <c r="H40" s="8">
        <f t="shared" si="26"/>
        <v>1</v>
      </c>
      <c r="I40" s="10">
        <f t="shared" si="19"/>
        <v>84</v>
      </c>
      <c r="J40" s="13">
        <v>107.68</v>
      </c>
      <c r="K40" s="19">
        <f t="shared" si="8"/>
        <v>3</v>
      </c>
      <c r="L40" s="8">
        <f t="shared" si="27"/>
        <v>4</v>
      </c>
      <c r="M40" s="10">
        <f t="shared" si="20"/>
        <v>127</v>
      </c>
      <c r="N40" s="13">
        <v>106.53</v>
      </c>
      <c r="O40" s="19">
        <f t="shared" si="9"/>
        <v>2</v>
      </c>
      <c r="P40" s="8">
        <f t="shared" si="28"/>
        <v>5</v>
      </c>
      <c r="Q40" s="10">
        <f t="shared" si="21"/>
        <v>172</v>
      </c>
      <c r="R40" s="13">
        <v>108.92</v>
      </c>
      <c r="S40" s="19">
        <f t="shared" si="10"/>
        <v>4</v>
      </c>
      <c r="T40" s="8">
        <f t="shared" si="29"/>
        <v>3</v>
      </c>
      <c r="U40" s="10">
        <f t="shared" si="22"/>
        <v>120</v>
      </c>
      <c r="V40" s="13">
        <v>105.67</v>
      </c>
      <c r="W40" s="19">
        <f t="shared" si="11"/>
        <v>1</v>
      </c>
      <c r="X40" s="8">
        <f t="shared" si="30"/>
        <v>6</v>
      </c>
      <c r="Y40" s="10">
        <f t="shared" si="23"/>
        <v>105</v>
      </c>
      <c r="Z40" s="13">
        <v>113.43</v>
      </c>
      <c r="AA40" s="19">
        <f t="shared" si="12"/>
        <v>5</v>
      </c>
      <c r="AB40" s="8">
        <f t="shared" si="31"/>
        <v>2</v>
      </c>
      <c r="AC40" s="10">
        <f t="shared" si="24"/>
        <v>93</v>
      </c>
      <c r="AD40" s="10">
        <f>H40+L40+P40+T40+X40+AB40</f>
        <v>21</v>
      </c>
      <c r="AE40" s="10">
        <f t="shared" si="25"/>
        <v>701</v>
      </c>
      <c r="AF40" s="37"/>
      <c r="AG40" s="7"/>
      <c r="AH40" s="32">
        <f t="shared" si="13"/>
        <v>113.58</v>
      </c>
      <c r="AI40" s="32">
        <f t="shared" si="14"/>
        <v>107.68</v>
      </c>
      <c r="AJ40" s="32">
        <f t="shared" si="15"/>
        <v>106.53</v>
      </c>
      <c r="AK40" s="32">
        <f t="shared" si="16"/>
        <v>108.92</v>
      </c>
      <c r="AL40" s="32">
        <f t="shared" si="17"/>
        <v>105.67</v>
      </c>
      <c r="AM40" s="32">
        <f t="shared" si="18"/>
        <v>113.43</v>
      </c>
      <c r="AN40" s="7"/>
    </row>
    <row r="41" spans="1:40" ht="12.75">
      <c r="A41" s="7">
        <v>35</v>
      </c>
      <c r="B41" s="7" t="s">
        <v>40</v>
      </c>
      <c r="C41" s="7" t="s">
        <v>28</v>
      </c>
      <c r="D41" s="7" t="s">
        <v>30</v>
      </c>
      <c r="E41" s="30" t="s">
        <v>24</v>
      </c>
      <c r="F41" s="13">
        <v>43.95</v>
      </c>
      <c r="G41" s="19">
        <f t="shared" si="6"/>
        <v>5</v>
      </c>
      <c r="H41" s="8">
        <f t="shared" si="26"/>
        <v>2</v>
      </c>
      <c r="I41" s="10">
        <f t="shared" si="19"/>
        <v>86</v>
      </c>
      <c r="J41" s="13">
        <v>40.69</v>
      </c>
      <c r="K41" s="19">
        <f t="shared" si="8"/>
        <v>4</v>
      </c>
      <c r="L41" s="8">
        <f t="shared" si="27"/>
        <v>3</v>
      </c>
      <c r="M41" s="10">
        <f t="shared" si="20"/>
        <v>130</v>
      </c>
      <c r="N41" s="13">
        <v>38.48</v>
      </c>
      <c r="O41" s="19">
        <f t="shared" si="9"/>
        <v>1</v>
      </c>
      <c r="P41" s="8">
        <f t="shared" si="28"/>
        <v>6</v>
      </c>
      <c r="Q41" s="10">
        <f t="shared" si="21"/>
        <v>178</v>
      </c>
      <c r="R41" s="13">
        <v>39.39</v>
      </c>
      <c r="S41" s="19">
        <f t="shared" si="10"/>
        <v>2</v>
      </c>
      <c r="T41" s="8">
        <f t="shared" si="29"/>
        <v>5</v>
      </c>
      <c r="U41" s="10">
        <f t="shared" si="22"/>
        <v>125</v>
      </c>
      <c r="V41" s="13">
        <v>39.97</v>
      </c>
      <c r="W41" s="19">
        <f t="shared" si="11"/>
        <v>3</v>
      </c>
      <c r="X41" s="8">
        <f t="shared" si="30"/>
        <v>4</v>
      </c>
      <c r="Y41" s="10">
        <f t="shared" si="23"/>
        <v>109</v>
      </c>
      <c r="Z41" s="13">
        <v>50.82</v>
      </c>
      <c r="AA41" s="19">
        <f t="shared" si="12"/>
        <v>6</v>
      </c>
      <c r="AB41" s="8">
        <f t="shared" si="31"/>
        <v>1</v>
      </c>
      <c r="AC41" s="10">
        <f t="shared" si="24"/>
        <v>94</v>
      </c>
      <c r="AD41" s="10">
        <f>H41+L41+P41+T41+X41+AB41</f>
        <v>21</v>
      </c>
      <c r="AE41" s="10">
        <f t="shared" si="25"/>
        <v>722</v>
      </c>
      <c r="AF41" s="37"/>
      <c r="AG41" s="7"/>
      <c r="AH41" s="32">
        <f t="shared" si="13"/>
        <v>43.95</v>
      </c>
      <c r="AI41" s="32">
        <f t="shared" si="14"/>
        <v>40.69</v>
      </c>
      <c r="AJ41" s="32">
        <f t="shared" si="15"/>
        <v>38.48</v>
      </c>
      <c r="AK41" s="32">
        <f t="shared" si="16"/>
        <v>39.39</v>
      </c>
      <c r="AL41" s="32">
        <f t="shared" si="17"/>
        <v>39.97</v>
      </c>
      <c r="AM41" s="32">
        <f t="shared" si="18"/>
        <v>50.82</v>
      </c>
      <c r="AN41" s="7"/>
    </row>
    <row r="42" spans="1:40" ht="12.75">
      <c r="A42" s="7">
        <v>36</v>
      </c>
      <c r="B42" s="7" t="s">
        <v>40</v>
      </c>
      <c r="C42" s="7" t="s">
        <v>28</v>
      </c>
      <c r="D42" s="29" t="s">
        <v>30</v>
      </c>
      <c r="E42" s="33" t="s">
        <v>23</v>
      </c>
      <c r="F42" s="13" t="s">
        <v>84</v>
      </c>
      <c r="G42" s="19">
        <f t="shared" si="6"/>
        <v>0</v>
      </c>
      <c r="H42" s="8">
        <f t="shared" si="26"/>
        <v>0</v>
      </c>
      <c r="I42" s="10">
        <f t="shared" si="19"/>
        <v>86</v>
      </c>
      <c r="J42" s="13">
        <v>43.78</v>
      </c>
      <c r="K42" s="19">
        <f t="shared" si="8"/>
        <v>3</v>
      </c>
      <c r="L42" s="8">
        <f t="shared" si="27"/>
        <v>4</v>
      </c>
      <c r="M42" s="10">
        <f t="shared" si="20"/>
        <v>134</v>
      </c>
      <c r="N42" s="13">
        <v>40.91</v>
      </c>
      <c r="O42" s="19">
        <f t="shared" si="9"/>
        <v>1</v>
      </c>
      <c r="P42" s="8">
        <f t="shared" si="28"/>
        <v>6</v>
      </c>
      <c r="Q42" s="10">
        <f t="shared" si="21"/>
        <v>184</v>
      </c>
      <c r="R42" s="13">
        <v>44.4</v>
      </c>
      <c r="S42" s="19">
        <f t="shared" si="10"/>
        <v>5</v>
      </c>
      <c r="T42" s="8">
        <f t="shared" si="29"/>
        <v>2</v>
      </c>
      <c r="U42" s="10">
        <f t="shared" si="22"/>
        <v>127</v>
      </c>
      <c r="V42" s="13">
        <v>43.98</v>
      </c>
      <c r="W42" s="19">
        <f t="shared" si="11"/>
        <v>4</v>
      </c>
      <c r="X42" s="8">
        <f t="shared" si="30"/>
        <v>3</v>
      </c>
      <c r="Y42" s="10">
        <f t="shared" si="23"/>
        <v>112</v>
      </c>
      <c r="Z42" s="13">
        <v>43.25</v>
      </c>
      <c r="AA42" s="19">
        <f t="shared" si="12"/>
        <v>2</v>
      </c>
      <c r="AB42" s="8">
        <f t="shared" si="31"/>
        <v>5</v>
      </c>
      <c r="AC42" s="10">
        <f t="shared" si="24"/>
        <v>99</v>
      </c>
      <c r="AD42" s="10">
        <f>H42+L42+P42+T42+X42+AB42</f>
        <v>20</v>
      </c>
      <c r="AE42" s="10">
        <f t="shared" si="25"/>
        <v>742</v>
      </c>
      <c r="AF42" s="37"/>
      <c r="AG42" s="7"/>
      <c r="AH42" s="32">
        <f t="shared" si="13"/>
        <v>999</v>
      </c>
      <c r="AI42" s="32">
        <f t="shared" si="14"/>
        <v>43.78</v>
      </c>
      <c r="AJ42" s="32">
        <f t="shared" si="15"/>
        <v>40.91</v>
      </c>
      <c r="AK42" s="32">
        <f t="shared" si="16"/>
        <v>44.4</v>
      </c>
      <c r="AL42" s="32">
        <f t="shared" si="17"/>
        <v>43.98</v>
      </c>
      <c r="AM42" s="32">
        <f t="shared" si="18"/>
        <v>43.25</v>
      </c>
      <c r="AN42" s="7"/>
    </row>
    <row r="43" spans="1:40" ht="12.75">
      <c r="A43" s="7">
        <v>37</v>
      </c>
      <c r="B43" s="7" t="s">
        <v>41</v>
      </c>
      <c r="C43" s="7" t="s">
        <v>31</v>
      </c>
      <c r="D43" s="7" t="s">
        <v>32</v>
      </c>
      <c r="E43" s="30" t="s">
        <v>24</v>
      </c>
      <c r="F43" s="13">
        <v>111.64</v>
      </c>
      <c r="G43" s="19">
        <f aca="true" t="shared" si="32" ref="G43:G51">IF(AH43=999,0,RANK(AH43,$AH43:$AM43,1))</f>
        <v>3</v>
      </c>
      <c r="H43" s="8">
        <f t="shared" si="26"/>
        <v>4</v>
      </c>
      <c r="I43" s="10">
        <f aca="true" t="shared" si="33" ref="I43:I51">I42+H43</f>
        <v>90</v>
      </c>
      <c r="J43" s="13">
        <v>113.56</v>
      </c>
      <c r="K43" s="19">
        <f aca="true" t="shared" si="34" ref="K43:K51">IF(AI43=999,0,RANK(AI43,$AH43:$AM43,1))</f>
        <v>4</v>
      </c>
      <c r="L43" s="8">
        <f t="shared" si="27"/>
        <v>3</v>
      </c>
      <c r="M43" s="10">
        <f t="shared" si="20"/>
        <v>137</v>
      </c>
      <c r="N43" s="13">
        <v>110.52</v>
      </c>
      <c r="O43" s="19">
        <f aca="true" t="shared" si="35" ref="O43:O51">IF(AJ43=999,0,RANK(AJ43,$AH43:$AM43,1))</f>
        <v>1</v>
      </c>
      <c r="P43" s="8">
        <f t="shared" si="28"/>
        <v>6</v>
      </c>
      <c r="Q43" s="10">
        <f aca="true" t="shared" si="36" ref="Q43:Q51">Q42+P43</f>
        <v>190</v>
      </c>
      <c r="R43" s="13">
        <v>111.37</v>
      </c>
      <c r="S43" s="19">
        <f aca="true" t="shared" si="37" ref="S43:S51">IF(AK43=999,0,RANK(AK43,$AH43:$AM43,1))</f>
        <v>2</v>
      </c>
      <c r="T43" s="8">
        <f t="shared" si="29"/>
        <v>5</v>
      </c>
      <c r="U43" s="10">
        <f aca="true" t="shared" si="38" ref="U43:U51">U42+T43</f>
        <v>132</v>
      </c>
      <c r="V43" s="13">
        <v>120.96</v>
      </c>
      <c r="W43" s="19">
        <f aca="true" t="shared" si="39" ref="W43:W51">IF(AL43=999,0,RANK(AL43,$AH43:$AM43,1))</f>
        <v>5</v>
      </c>
      <c r="X43" s="8">
        <f t="shared" si="30"/>
        <v>2</v>
      </c>
      <c r="Y43" s="10">
        <f aca="true" t="shared" si="40" ref="Y43:Y51">Y42+X43</f>
        <v>114</v>
      </c>
      <c r="Z43" s="13">
        <v>125.92</v>
      </c>
      <c r="AA43" s="19">
        <f aca="true" t="shared" si="41" ref="AA43:AA51">IF(AM43=999,0,RANK(AM43,$AH43:$AM43,1))</f>
        <v>6</v>
      </c>
      <c r="AB43" s="8">
        <f t="shared" si="31"/>
        <v>1</v>
      </c>
      <c r="AC43" s="10">
        <f aca="true" t="shared" si="42" ref="AC43:AC51">AC42+AB43</f>
        <v>100</v>
      </c>
      <c r="AD43" s="10">
        <f aca="true" t="shared" si="43" ref="AD43:AD51">H43+L43+P43+T43+X43+AB43</f>
        <v>21</v>
      </c>
      <c r="AE43" s="10">
        <f aca="true" t="shared" si="44" ref="AE43:AE51">AE42+AD43</f>
        <v>763</v>
      </c>
      <c r="AF43" s="37"/>
      <c r="AG43" s="7"/>
      <c r="AH43" s="32">
        <f aca="true" t="shared" si="45" ref="AH43:AH51">IF(F43="dqa",999,IF(F43="dql",999,IF(F43="dqt",999,IF(F43="dqs",999,IF(F43="dqf",999,IF(F43="dnf",999,IF(F43="np",999,IF(F43="dns",999,F43))))))))</f>
        <v>111.64</v>
      </c>
      <c r="AI43" s="32">
        <f aca="true" t="shared" si="46" ref="AI43:AI51">IF(J43="dqa",999,IF(J43="dql",999,IF(J43="dqt",999,IF(J43="dqs",999,IF(J43="dqf",999,IF(J43="dnf",999,IF(J43="np",999,IF(J43="dns",999,J43))))))))</f>
        <v>113.56</v>
      </c>
      <c r="AJ43" s="32">
        <f aca="true" t="shared" si="47" ref="AJ43:AJ51">IF(N43="dqa",999,IF(N43="dql",999,IF(N43="dqt",999,IF(N43="dqs",999,IF(N43="dqf",999,IF(N43="dnf",999,IF(N43="np",999,IF(N43="dns",999,N43))))))))</f>
        <v>110.52</v>
      </c>
      <c r="AK43" s="32">
        <f aca="true" t="shared" si="48" ref="AK43:AK51">IF(R43="dqa",999,IF(R43="dql",999,IF(R43="dqt",999,IF(R43="dqs",999,IF(R43="dqf",999,IF(R43="dnf",999,IF(R43="np",999,IF(R43="dns",999,R43))))))))</f>
        <v>111.37</v>
      </c>
      <c r="AL43" s="32">
        <f aca="true" t="shared" si="49" ref="AL43:AL51">IF(V43="dqa",999,IF(V43="dql",999,IF(V43="dqt",999,IF(V43="dqs",999,IF(V43="dqf",999,IF(V43="dnf",999,IF(V43="np",999,IF(V43="dns",999,V43))))))))</f>
        <v>120.96</v>
      </c>
      <c r="AM43" s="32">
        <f aca="true" t="shared" si="50" ref="AM43:AM51">IF(Z43="dqa",999,IF(Z43="dql",999,IF(Z43="dqt",999,IF(Z43="dqs",999,IF(Z43="dqf",999,IF(Z43="dnf",999,IF(Z43="np",999,IF(Z43="dns",999,Z43))))))))</f>
        <v>125.92</v>
      </c>
      <c r="AN43" s="7"/>
    </row>
    <row r="44" spans="1:40" ht="12.75">
      <c r="A44" s="7">
        <v>38</v>
      </c>
      <c r="B44" s="7" t="s">
        <v>41</v>
      </c>
      <c r="C44" s="7" t="s">
        <v>31</v>
      </c>
      <c r="D44" s="7" t="s">
        <v>32</v>
      </c>
      <c r="E44" s="33" t="s">
        <v>23</v>
      </c>
      <c r="F44" s="13">
        <v>119.91</v>
      </c>
      <c r="G44" s="19">
        <f t="shared" si="32"/>
        <v>6</v>
      </c>
      <c r="H44" s="8">
        <f t="shared" si="26"/>
        <v>1</v>
      </c>
      <c r="I44" s="10">
        <f t="shared" si="33"/>
        <v>91</v>
      </c>
      <c r="J44" s="13">
        <v>111.91</v>
      </c>
      <c r="K44" s="19">
        <f t="shared" si="34"/>
        <v>2</v>
      </c>
      <c r="L44" s="8">
        <f t="shared" si="27"/>
        <v>5</v>
      </c>
      <c r="M44" s="10">
        <f t="shared" si="20"/>
        <v>142</v>
      </c>
      <c r="N44" s="13">
        <v>113.75</v>
      </c>
      <c r="O44" s="19">
        <f t="shared" si="35"/>
        <v>4</v>
      </c>
      <c r="P44" s="8">
        <f t="shared" si="28"/>
        <v>3</v>
      </c>
      <c r="Q44" s="10">
        <f t="shared" si="36"/>
        <v>193</v>
      </c>
      <c r="R44" s="13">
        <v>113.65</v>
      </c>
      <c r="S44" s="19">
        <f t="shared" si="37"/>
        <v>3</v>
      </c>
      <c r="T44" s="8">
        <f t="shared" si="29"/>
        <v>4</v>
      </c>
      <c r="U44" s="10">
        <f t="shared" si="38"/>
        <v>136</v>
      </c>
      <c r="V44" s="13">
        <v>111.86</v>
      </c>
      <c r="W44" s="19">
        <f t="shared" si="39"/>
        <v>1</v>
      </c>
      <c r="X44" s="8">
        <f t="shared" si="30"/>
        <v>6</v>
      </c>
      <c r="Y44" s="10">
        <f t="shared" si="40"/>
        <v>120</v>
      </c>
      <c r="Z44" s="13">
        <v>116.26</v>
      </c>
      <c r="AA44" s="19">
        <f t="shared" si="41"/>
        <v>5</v>
      </c>
      <c r="AB44" s="8">
        <f t="shared" si="31"/>
        <v>2</v>
      </c>
      <c r="AC44" s="10">
        <f t="shared" si="42"/>
        <v>102</v>
      </c>
      <c r="AD44" s="10">
        <f t="shared" si="43"/>
        <v>21</v>
      </c>
      <c r="AE44" s="10">
        <f t="shared" si="44"/>
        <v>784</v>
      </c>
      <c r="AF44" s="37"/>
      <c r="AG44" s="7"/>
      <c r="AH44" s="32">
        <f t="shared" si="45"/>
        <v>119.91</v>
      </c>
      <c r="AI44" s="32">
        <f t="shared" si="46"/>
        <v>111.91</v>
      </c>
      <c r="AJ44" s="32">
        <f t="shared" si="47"/>
        <v>113.75</v>
      </c>
      <c r="AK44" s="32">
        <f t="shared" si="48"/>
        <v>113.65</v>
      </c>
      <c r="AL44" s="32">
        <f t="shared" si="49"/>
        <v>111.86</v>
      </c>
      <c r="AM44" s="32">
        <f t="shared" si="50"/>
        <v>116.26</v>
      </c>
      <c r="AN44" s="7"/>
    </row>
    <row r="45" spans="1:40" ht="12.75">
      <c r="A45" s="7">
        <v>39</v>
      </c>
      <c r="B45" s="7" t="s">
        <v>27</v>
      </c>
      <c r="C45" s="7" t="s">
        <v>31</v>
      </c>
      <c r="D45" s="7" t="s">
        <v>29</v>
      </c>
      <c r="E45" s="30" t="s">
        <v>24</v>
      </c>
      <c r="F45" s="13">
        <v>121.75</v>
      </c>
      <c r="G45" s="19">
        <f t="shared" si="32"/>
        <v>6</v>
      </c>
      <c r="H45" s="8">
        <f t="shared" si="26"/>
        <v>1</v>
      </c>
      <c r="I45" s="10">
        <f t="shared" si="33"/>
        <v>92</v>
      </c>
      <c r="J45" s="13">
        <v>112.54</v>
      </c>
      <c r="K45" s="19">
        <f t="shared" si="34"/>
        <v>2</v>
      </c>
      <c r="L45" s="8">
        <f t="shared" si="27"/>
        <v>5</v>
      </c>
      <c r="M45" s="10">
        <f t="shared" si="20"/>
        <v>147</v>
      </c>
      <c r="N45" s="13">
        <v>110.19</v>
      </c>
      <c r="O45" s="19">
        <f t="shared" si="35"/>
        <v>1</v>
      </c>
      <c r="P45" s="8">
        <f t="shared" si="28"/>
        <v>6</v>
      </c>
      <c r="Q45" s="10">
        <f t="shared" si="36"/>
        <v>199</v>
      </c>
      <c r="R45" s="13">
        <v>120.06</v>
      </c>
      <c r="S45" s="19">
        <f t="shared" si="37"/>
        <v>5</v>
      </c>
      <c r="T45" s="8">
        <f t="shared" si="29"/>
        <v>2</v>
      </c>
      <c r="U45" s="10">
        <f t="shared" si="38"/>
        <v>138</v>
      </c>
      <c r="V45" s="13">
        <v>119.18</v>
      </c>
      <c r="W45" s="19">
        <f t="shared" si="39"/>
        <v>4</v>
      </c>
      <c r="X45" s="8">
        <f t="shared" si="30"/>
        <v>3</v>
      </c>
      <c r="Y45" s="10">
        <f t="shared" si="40"/>
        <v>123</v>
      </c>
      <c r="Z45" s="13">
        <v>116.96</v>
      </c>
      <c r="AA45" s="19">
        <f t="shared" si="41"/>
        <v>3</v>
      </c>
      <c r="AB45" s="8">
        <f t="shared" si="31"/>
        <v>4</v>
      </c>
      <c r="AC45" s="10">
        <f t="shared" si="42"/>
        <v>106</v>
      </c>
      <c r="AD45" s="10">
        <f t="shared" si="43"/>
        <v>21</v>
      </c>
      <c r="AE45" s="10">
        <f t="shared" si="44"/>
        <v>805</v>
      </c>
      <c r="AF45" s="37"/>
      <c r="AG45" s="7"/>
      <c r="AH45" s="32">
        <f t="shared" si="45"/>
        <v>121.75</v>
      </c>
      <c r="AI45" s="32">
        <f t="shared" si="46"/>
        <v>112.54</v>
      </c>
      <c r="AJ45" s="32">
        <f t="shared" si="47"/>
        <v>110.19</v>
      </c>
      <c r="AK45" s="32">
        <f t="shared" si="48"/>
        <v>120.06</v>
      </c>
      <c r="AL45" s="32">
        <f t="shared" si="49"/>
        <v>119.18</v>
      </c>
      <c r="AM45" s="32">
        <f t="shared" si="50"/>
        <v>116.96</v>
      </c>
      <c r="AN45" s="7"/>
    </row>
    <row r="46" spans="1:40" ht="12.75">
      <c r="A46" s="7">
        <v>40</v>
      </c>
      <c r="B46" s="7" t="s">
        <v>27</v>
      </c>
      <c r="C46" s="7" t="s">
        <v>31</v>
      </c>
      <c r="D46" s="29" t="s">
        <v>29</v>
      </c>
      <c r="E46" s="33" t="s">
        <v>23</v>
      </c>
      <c r="F46" s="13">
        <v>123.7</v>
      </c>
      <c r="G46" s="19">
        <f t="shared" si="32"/>
        <v>1</v>
      </c>
      <c r="H46" s="8">
        <f t="shared" si="26"/>
        <v>6</v>
      </c>
      <c r="I46" s="10">
        <f t="shared" si="33"/>
        <v>98</v>
      </c>
      <c r="J46" s="13">
        <v>129.88</v>
      </c>
      <c r="K46" s="19">
        <f t="shared" si="34"/>
        <v>4</v>
      </c>
      <c r="L46" s="8">
        <f t="shared" si="27"/>
        <v>3</v>
      </c>
      <c r="M46" s="10">
        <f t="shared" si="20"/>
        <v>150</v>
      </c>
      <c r="N46" s="13">
        <v>127.21</v>
      </c>
      <c r="O46" s="19">
        <f t="shared" si="35"/>
        <v>3</v>
      </c>
      <c r="P46" s="8">
        <f t="shared" si="28"/>
        <v>4</v>
      </c>
      <c r="Q46" s="10">
        <f t="shared" si="36"/>
        <v>203</v>
      </c>
      <c r="R46" s="13">
        <v>132.02</v>
      </c>
      <c r="S46" s="19">
        <f t="shared" si="37"/>
        <v>5</v>
      </c>
      <c r="T46" s="8">
        <f t="shared" si="29"/>
        <v>2</v>
      </c>
      <c r="U46" s="10">
        <f t="shared" si="38"/>
        <v>140</v>
      </c>
      <c r="V46" s="13">
        <v>124.97</v>
      </c>
      <c r="W46" s="19">
        <f t="shared" si="39"/>
        <v>2</v>
      </c>
      <c r="X46" s="8">
        <f t="shared" si="30"/>
        <v>5</v>
      </c>
      <c r="Y46" s="10">
        <f t="shared" si="40"/>
        <v>128</v>
      </c>
      <c r="Z46" s="13">
        <v>133.28</v>
      </c>
      <c r="AA46" s="19">
        <f t="shared" si="41"/>
        <v>6</v>
      </c>
      <c r="AB46" s="8">
        <f t="shared" si="31"/>
        <v>1</v>
      </c>
      <c r="AC46" s="10">
        <f t="shared" si="42"/>
        <v>107</v>
      </c>
      <c r="AD46" s="10">
        <f t="shared" si="43"/>
        <v>21</v>
      </c>
      <c r="AE46" s="10">
        <f t="shared" si="44"/>
        <v>826</v>
      </c>
      <c r="AF46" s="37"/>
      <c r="AG46" s="7"/>
      <c r="AH46" s="32">
        <f t="shared" si="45"/>
        <v>123.7</v>
      </c>
      <c r="AI46" s="32">
        <f t="shared" si="46"/>
        <v>129.88</v>
      </c>
      <c r="AJ46" s="32">
        <f t="shared" si="47"/>
        <v>127.21</v>
      </c>
      <c r="AK46" s="32">
        <f t="shared" si="48"/>
        <v>132.02</v>
      </c>
      <c r="AL46" s="32">
        <f t="shared" si="49"/>
        <v>124.97</v>
      </c>
      <c r="AM46" s="32">
        <f t="shared" si="50"/>
        <v>133.28</v>
      </c>
      <c r="AN46" s="7"/>
    </row>
    <row r="47" spans="1:40" ht="12.75">
      <c r="A47" s="7">
        <v>41</v>
      </c>
      <c r="B47" s="35" t="s">
        <v>42</v>
      </c>
      <c r="C47" s="35" t="s">
        <v>31</v>
      </c>
      <c r="D47" s="35" t="s">
        <v>37</v>
      </c>
      <c r="E47" s="30" t="s">
        <v>24</v>
      </c>
      <c r="F47" s="13">
        <v>120.771</v>
      </c>
      <c r="G47" s="19">
        <f t="shared" si="32"/>
        <v>6</v>
      </c>
      <c r="H47" s="8">
        <f t="shared" si="26"/>
        <v>1</v>
      </c>
      <c r="I47" s="10">
        <f t="shared" si="33"/>
        <v>99</v>
      </c>
      <c r="J47" s="13">
        <v>116.26</v>
      </c>
      <c r="K47" s="19">
        <f t="shared" si="34"/>
        <v>4</v>
      </c>
      <c r="L47" s="8">
        <f t="shared" si="27"/>
        <v>3</v>
      </c>
      <c r="M47" s="10">
        <f t="shared" si="20"/>
        <v>153</v>
      </c>
      <c r="N47" s="13">
        <v>108.45</v>
      </c>
      <c r="O47" s="19">
        <f t="shared" si="35"/>
        <v>1</v>
      </c>
      <c r="P47" s="8">
        <f t="shared" si="28"/>
        <v>6</v>
      </c>
      <c r="Q47" s="10">
        <f t="shared" si="36"/>
        <v>209</v>
      </c>
      <c r="R47" s="13">
        <v>110.03</v>
      </c>
      <c r="S47" s="19">
        <f t="shared" si="37"/>
        <v>2</v>
      </c>
      <c r="T47" s="8">
        <f t="shared" si="29"/>
        <v>5</v>
      </c>
      <c r="U47" s="10">
        <f t="shared" si="38"/>
        <v>145</v>
      </c>
      <c r="V47" s="13">
        <v>114.06</v>
      </c>
      <c r="W47" s="19">
        <f t="shared" si="39"/>
        <v>3</v>
      </c>
      <c r="X47" s="8">
        <f t="shared" si="30"/>
        <v>4</v>
      </c>
      <c r="Y47" s="10">
        <f t="shared" si="40"/>
        <v>132</v>
      </c>
      <c r="Z47" s="13">
        <v>120.77</v>
      </c>
      <c r="AA47" s="19">
        <f t="shared" si="41"/>
        <v>5</v>
      </c>
      <c r="AB47" s="8">
        <f t="shared" si="31"/>
        <v>2</v>
      </c>
      <c r="AC47" s="10">
        <f t="shared" si="42"/>
        <v>109</v>
      </c>
      <c r="AD47" s="10">
        <f t="shared" si="43"/>
        <v>21</v>
      </c>
      <c r="AE47" s="10">
        <f t="shared" si="44"/>
        <v>847</v>
      </c>
      <c r="AF47" s="37"/>
      <c r="AG47" s="7"/>
      <c r="AH47" s="32">
        <f t="shared" si="45"/>
        <v>120.771</v>
      </c>
      <c r="AI47" s="32">
        <f t="shared" si="46"/>
        <v>116.26</v>
      </c>
      <c r="AJ47" s="32">
        <f t="shared" si="47"/>
        <v>108.45</v>
      </c>
      <c r="AK47" s="32">
        <f t="shared" si="48"/>
        <v>110.03</v>
      </c>
      <c r="AL47" s="32">
        <f t="shared" si="49"/>
        <v>114.06</v>
      </c>
      <c r="AM47" s="32">
        <f t="shared" si="50"/>
        <v>120.77</v>
      </c>
      <c r="AN47" s="7"/>
    </row>
    <row r="48" spans="1:40" ht="12.75">
      <c r="A48" s="7">
        <v>42</v>
      </c>
      <c r="B48" s="35" t="s">
        <v>42</v>
      </c>
      <c r="C48" s="35" t="s">
        <v>31</v>
      </c>
      <c r="D48" s="36" t="s">
        <v>37</v>
      </c>
      <c r="E48" s="33" t="s">
        <v>23</v>
      </c>
      <c r="F48" s="13">
        <v>123.59</v>
      </c>
      <c r="G48" s="19">
        <f t="shared" si="32"/>
        <v>6</v>
      </c>
      <c r="H48" s="8">
        <f t="shared" si="26"/>
        <v>1</v>
      </c>
      <c r="I48" s="10">
        <f t="shared" si="33"/>
        <v>100</v>
      </c>
      <c r="J48" s="13">
        <v>116.84</v>
      </c>
      <c r="K48" s="19">
        <f t="shared" si="34"/>
        <v>3</v>
      </c>
      <c r="L48" s="8">
        <f t="shared" si="27"/>
        <v>4</v>
      </c>
      <c r="M48" s="10">
        <f t="shared" si="20"/>
        <v>157</v>
      </c>
      <c r="N48" s="13">
        <v>116.96</v>
      </c>
      <c r="O48" s="19">
        <f t="shared" si="35"/>
        <v>4</v>
      </c>
      <c r="P48" s="8">
        <f t="shared" si="28"/>
        <v>3</v>
      </c>
      <c r="Q48" s="10">
        <f t="shared" si="36"/>
        <v>212</v>
      </c>
      <c r="R48" s="13">
        <v>117.19</v>
      </c>
      <c r="S48" s="19">
        <f t="shared" si="37"/>
        <v>5</v>
      </c>
      <c r="T48" s="8">
        <f t="shared" si="29"/>
        <v>2</v>
      </c>
      <c r="U48" s="10">
        <f t="shared" si="38"/>
        <v>147</v>
      </c>
      <c r="V48" s="13">
        <v>116.28</v>
      </c>
      <c r="W48" s="19">
        <f t="shared" si="39"/>
        <v>2</v>
      </c>
      <c r="X48" s="8">
        <f t="shared" si="30"/>
        <v>5</v>
      </c>
      <c r="Y48" s="10">
        <f t="shared" si="40"/>
        <v>137</v>
      </c>
      <c r="Z48" s="13">
        <v>115.56</v>
      </c>
      <c r="AA48" s="19">
        <f t="shared" si="41"/>
        <v>1</v>
      </c>
      <c r="AB48" s="8">
        <f t="shared" si="31"/>
        <v>6</v>
      </c>
      <c r="AC48" s="10">
        <f t="shared" si="42"/>
        <v>115</v>
      </c>
      <c r="AD48" s="10">
        <f t="shared" si="43"/>
        <v>21</v>
      </c>
      <c r="AE48" s="10">
        <f t="shared" si="44"/>
        <v>868</v>
      </c>
      <c r="AF48" s="37"/>
      <c r="AG48" s="7"/>
      <c r="AH48" s="32">
        <f t="shared" si="45"/>
        <v>123.59</v>
      </c>
      <c r="AI48" s="32">
        <f t="shared" si="46"/>
        <v>116.84</v>
      </c>
      <c r="AJ48" s="32">
        <f t="shared" si="47"/>
        <v>116.96</v>
      </c>
      <c r="AK48" s="32">
        <f t="shared" si="48"/>
        <v>117.19</v>
      </c>
      <c r="AL48" s="32">
        <f t="shared" si="49"/>
        <v>116.28</v>
      </c>
      <c r="AM48" s="32">
        <f t="shared" si="50"/>
        <v>115.56</v>
      </c>
      <c r="AN48" s="7"/>
    </row>
    <row r="49" spans="1:40" ht="12.75">
      <c r="A49" s="7">
        <v>43</v>
      </c>
      <c r="B49" s="35" t="s">
        <v>43</v>
      </c>
      <c r="C49" s="35" t="s">
        <v>31</v>
      </c>
      <c r="D49" s="35" t="s">
        <v>37</v>
      </c>
      <c r="E49" s="30" t="s">
        <v>24</v>
      </c>
      <c r="F49" s="13">
        <v>105.22</v>
      </c>
      <c r="G49" s="19">
        <f t="shared" si="32"/>
        <v>5</v>
      </c>
      <c r="H49" s="8">
        <f t="shared" si="26"/>
        <v>2</v>
      </c>
      <c r="I49" s="10">
        <f t="shared" si="33"/>
        <v>102</v>
      </c>
      <c r="J49" s="13">
        <v>59.03</v>
      </c>
      <c r="K49" s="19">
        <f t="shared" si="34"/>
        <v>2</v>
      </c>
      <c r="L49" s="8">
        <f t="shared" si="27"/>
        <v>5</v>
      </c>
      <c r="M49" s="10">
        <f t="shared" si="20"/>
        <v>162</v>
      </c>
      <c r="N49" s="13">
        <v>56.01</v>
      </c>
      <c r="O49" s="19">
        <f t="shared" si="35"/>
        <v>1</v>
      </c>
      <c r="P49" s="8">
        <f t="shared" si="28"/>
        <v>6</v>
      </c>
      <c r="Q49" s="10">
        <f t="shared" si="36"/>
        <v>218</v>
      </c>
      <c r="R49" s="13">
        <v>101.98</v>
      </c>
      <c r="S49" s="19">
        <f t="shared" si="37"/>
        <v>4</v>
      </c>
      <c r="T49" s="8">
        <f t="shared" si="29"/>
        <v>3</v>
      </c>
      <c r="U49" s="10">
        <f t="shared" si="38"/>
        <v>150</v>
      </c>
      <c r="V49" s="13">
        <v>105.96</v>
      </c>
      <c r="W49" s="19">
        <f t="shared" si="39"/>
        <v>6</v>
      </c>
      <c r="X49" s="8">
        <f t="shared" si="30"/>
        <v>1</v>
      </c>
      <c r="Y49" s="10">
        <f t="shared" si="40"/>
        <v>138</v>
      </c>
      <c r="Z49" s="13">
        <v>101.36</v>
      </c>
      <c r="AA49" s="19">
        <f t="shared" si="41"/>
        <v>3</v>
      </c>
      <c r="AB49" s="8">
        <f t="shared" si="31"/>
        <v>4</v>
      </c>
      <c r="AC49" s="10">
        <f t="shared" si="42"/>
        <v>119</v>
      </c>
      <c r="AD49" s="10">
        <f t="shared" si="43"/>
        <v>21</v>
      </c>
      <c r="AE49" s="10">
        <f t="shared" si="44"/>
        <v>889</v>
      </c>
      <c r="AF49" s="37"/>
      <c r="AG49" s="7"/>
      <c r="AH49" s="32">
        <f t="shared" si="45"/>
        <v>105.22</v>
      </c>
      <c r="AI49" s="32">
        <f t="shared" si="46"/>
        <v>59.03</v>
      </c>
      <c r="AJ49" s="32">
        <f t="shared" si="47"/>
        <v>56.01</v>
      </c>
      <c r="AK49" s="32">
        <f t="shared" si="48"/>
        <v>101.98</v>
      </c>
      <c r="AL49" s="32">
        <f t="shared" si="49"/>
        <v>105.96</v>
      </c>
      <c r="AM49" s="32">
        <f t="shared" si="50"/>
        <v>101.36</v>
      </c>
      <c r="AN49" s="7"/>
    </row>
    <row r="50" spans="1:40" ht="12.75">
      <c r="A50" s="7">
        <v>44</v>
      </c>
      <c r="B50" s="35" t="s">
        <v>43</v>
      </c>
      <c r="C50" s="35" t="s">
        <v>31</v>
      </c>
      <c r="D50" s="36" t="s">
        <v>37</v>
      </c>
      <c r="E50" s="33" t="s">
        <v>23</v>
      </c>
      <c r="F50" s="13">
        <v>108.31</v>
      </c>
      <c r="G50" s="19">
        <f t="shared" si="32"/>
        <v>3</v>
      </c>
      <c r="H50" s="8">
        <f t="shared" si="26"/>
        <v>4</v>
      </c>
      <c r="I50" s="10">
        <f t="shared" si="33"/>
        <v>106</v>
      </c>
      <c r="J50" s="13">
        <v>109.53</v>
      </c>
      <c r="K50" s="19">
        <f t="shared" si="34"/>
        <v>5</v>
      </c>
      <c r="L50" s="8">
        <f t="shared" si="27"/>
        <v>2</v>
      </c>
      <c r="M50" s="10">
        <f t="shared" si="20"/>
        <v>164</v>
      </c>
      <c r="N50" s="13">
        <v>108.93</v>
      </c>
      <c r="O50" s="19">
        <f t="shared" si="35"/>
        <v>4</v>
      </c>
      <c r="P50" s="8">
        <f t="shared" si="28"/>
        <v>3</v>
      </c>
      <c r="Q50" s="10">
        <f t="shared" si="36"/>
        <v>221</v>
      </c>
      <c r="R50" s="13">
        <v>106.29</v>
      </c>
      <c r="S50" s="19">
        <f t="shared" si="37"/>
        <v>1</v>
      </c>
      <c r="T50" s="8">
        <f t="shared" si="29"/>
        <v>6</v>
      </c>
      <c r="U50" s="10">
        <f t="shared" si="38"/>
        <v>156</v>
      </c>
      <c r="V50" s="13">
        <v>107.45</v>
      </c>
      <c r="W50" s="19">
        <f t="shared" si="39"/>
        <v>2</v>
      </c>
      <c r="X50" s="8">
        <f t="shared" si="30"/>
        <v>5</v>
      </c>
      <c r="Y50" s="10">
        <f t="shared" si="40"/>
        <v>143</v>
      </c>
      <c r="Z50" s="13">
        <v>110.4</v>
      </c>
      <c r="AA50" s="19">
        <f t="shared" si="41"/>
        <v>6</v>
      </c>
      <c r="AB50" s="8">
        <f t="shared" si="31"/>
        <v>1</v>
      </c>
      <c r="AC50" s="10">
        <f t="shared" si="42"/>
        <v>120</v>
      </c>
      <c r="AD50" s="10">
        <f t="shared" si="43"/>
        <v>21</v>
      </c>
      <c r="AE50" s="10">
        <f t="shared" si="44"/>
        <v>910</v>
      </c>
      <c r="AF50" s="37"/>
      <c r="AG50" s="7"/>
      <c r="AH50" s="32">
        <f t="shared" si="45"/>
        <v>108.31</v>
      </c>
      <c r="AI50" s="32">
        <f t="shared" si="46"/>
        <v>109.53</v>
      </c>
      <c r="AJ50" s="32">
        <f t="shared" si="47"/>
        <v>108.93</v>
      </c>
      <c r="AK50" s="32">
        <f t="shared" si="48"/>
        <v>106.29</v>
      </c>
      <c r="AL50" s="32">
        <f t="shared" si="49"/>
        <v>107.45</v>
      </c>
      <c r="AM50" s="32">
        <f t="shared" si="50"/>
        <v>110.4</v>
      </c>
      <c r="AN50" s="7"/>
    </row>
    <row r="51" spans="1:40" ht="12.75">
      <c r="A51" s="7">
        <v>45</v>
      </c>
      <c r="B51" s="67" t="s">
        <v>44</v>
      </c>
      <c r="C51" s="67"/>
      <c r="D51" s="67"/>
      <c r="E51" s="34" t="s">
        <v>26</v>
      </c>
      <c r="F51" s="13">
        <v>526.49</v>
      </c>
      <c r="G51" s="19">
        <f t="shared" si="32"/>
        <v>3</v>
      </c>
      <c r="H51" s="8">
        <f t="shared" si="26"/>
        <v>4</v>
      </c>
      <c r="I51" s="10">
        <f t="shared" si="33"/>
        <v>110</v>
      </c>
      <c r="J51" s="13">
        <v>513.5</v>
      </c>
      <c r="K51" s="19">
        <f t="shared" si="34"/>
        <v>2</v>
      </c>
      <c r="L51" s="8">
        <f t="shared" si="27"/>
        <v>5</v>
      </c>
      <c r="M51" s="10">
        <f t="shared" si="20"/>
        <v>169</v>
      </c>
      <c r="N51" s="13">
        <v>504.65</v>
      </c>
      <c r="O51" s="19">
        <f t="shared" si="35"/>
        <v>1</v>
      </c>
      <c r="P51" s="8">
        <f t="shared" si="28"/>
        <v>6</v>
      </c>
      <c r="Q51" s="10">
        <f t="shared" si="36"/>
        <v>227</v>
      </c>
      <c r="R51" s="13" t="s">
        <v>82</v>
      </c>
      <c r="S51" s="19">
        <f t="shared" si="37"/>
        <v>0</v>
      </c>
      <c r="T51" s="8">
        <f t="shared" si="29"/>
        <v>0</v>
      </c>
      <c r="U51" s="10">
        <f t="shared" si="38"/>
        <v>156</v>
      </c>
      <c r="V51" s="13" t="s">
        <v>81</v>
      </c>
      <c r="W51" s="19">
        <f t="shared" si="39"/>
        <v>0</v>
      </c>
      <c r="X51" s="8">
        <f t="shared" si="30"/>
        <v>0</v>
      </c>
      <c r="Y51" s="10">
        <f t="shared" si="40"/>
        <v>143</v>
      </c>
      <c r="Z51" s="13" t="s">
        <v>81</v>
      </c>
      <c r="AA51" s="19">
        <f t="shared" si="41"/>
        <v>0</v>
      </c>
      <c r="AB51" s="8">
        <f t="shared" si="31"/>
        <v>0</v>
      </c>
      <c r="AC51" s="10">
        <f t="shared" si="42"/>
        <v>120</v>
      </c>
      <c r="AD51" s="10">
        <f t="shared" si="43"/>
        <v>15</v>
      </c>
      <c r="AE51" s="10">
        <f t="shared" si="44"/>
        <v>925</v>
      </c>
      <c r="AF51" s="37"/>
      <c r="AG51" s="7"/>
      <c r="AH51" s="32">
        <f t="shared" si="45"/>
        <v>526.49</v>
      </c>
      <c r="AI51" s="32">
        <f t="shared" si="46"/>
        <v>513.5</v>
      </c>
      <c r="AJ51" s="32">
        <f t="shared" si="47"/>
        <v>504.65</v>
      </c>
      <c r="AK51" s="32">
        <f t="shared" si="48"/>
        <v>999</v>
      </c>
      <c r="AL51" s="32">
        <f t="shared" si="49"/>
        <v>999</v>
      </c>
      <c r="AM51" s="32">
        <f t="shared" si="50"/>
        <v>999</v>
      </c>
      <c r="AN51" s="7"/>
    </row>
    <row r="52" spans="1:39" ht="13.5" thickBot="1">
      <c r="A52" s="17"/>
      <c r="B52" s="17"/>
      <c r="C52" s="17"/>
      <c r="D52" s="21"/>
      <c r="E52" s="6"/>
      <c r="F52" s="15"/>
      <c r="G52" s="16"/>
      <c r="H52" s="16"/>
      <c r="I52" s="6"/>
      <c r="J52" s="15"/>
      <c r="K52" s="16"/>
      <c r="L52" s="16"/>
      <c r="M52" s="6"/>
      <c r="N52" s="15"/>
      <c r="O52" s="16"/>
      <c r="P52" s="16"/>
      <c r="Q52" s="6"/>
      <c r="R52" s="15"/>
      <c r="S52" s="16"/>
      <c r="T52" s="16"/>
      <c r="U52" s="6"/>
      <c r="V52" s="15"/>
      <c r="W52" s="16"/>
      <c r="X52" s="16"/>
      <c r="Y52" s="6"/>
      <c r="Z52" s="20"/>
      <c r="AA52" s="16"/>
      <c r="AB52" s="16"/>
      <c r="AC52" s="6"/>
      <c r="AD52" s="6"/>
      <c r="AE52" s="6"/>
      <c r="AF52" s="12"/>
      <c r="AG52" s="17"/>
      <c r="AH52" s="18"/>
      <c r="AI52" s="18"/>
      <c r="AJ52" s="18"/>
      <c r="AK52" s="18"/>
      <c r="AL52" s="18"/>
      <c r="AM52" s="18"/>
    </row>
    <row r="53" spans="6:32" s="7" customFormat="1" ht="12.75">
      <c r="F53" s="11"/>
      <c r="G53" s="19"/>
      <c r="H53" s="19"/>
      <c r="I53" s="10"/>
      <c r="K53" s="19"/>
      <c r="L53" s="19"/>
      <c r="M53" s="10"/>
      <c r="O53" s="19"/>
      <c r="P53" s="19"/>
      <c r="Q53" s="10"/>
      <c r="S53" s="19"/>
      <c r="T53" s="19"/>
      <c r="U53" s="10"/>
      <c r="W53" s="19"/>
      <c r="X53" s="19"/>
      <c r="Y53" s="10"/>
      <c r="AA53" s="19"/>
      <c r="AB53" s="19"/>
      <c r="AC53" s="10"/>
      <c r="AD53" s="9"/>
      <c r="AE53" s="10"/>
      <c r="AF53" s="11"/>
    </row>
    <row r="54" spans="4:32" ht="12.75">
      <c r="D54" s="2"/>
      <c r="G54" s="14"/>
      <c r="H54" s="14"/>
      <c r="I54" s="4">
        <f>I51</f>
        <v>110</v>
      </c>
      <c r="J54" s="2"/>
      <c r="K54" s="14"/>
      <c r="L54" s="14"/>
      <c r="M54" s="4">
        <f>M51</f>
        <v>169</v>
      </c>
      <c r="N54" s="2"/>
      <c r="O54" s="14"/>
      <c r="P54" s="14"/>
      <c r="Q54" s="4">
        <f>Q51</f>
        <v>227</v>
      </c>
      <c r="R54" s="2"/>
      <c r="S54" s="14"/>
      <c r="T54" s="14"/>
      <c r="U54" s="4">
        <f>U51</f>
        <v>156</v>
      </c>
      <c r="V54" s="2"/>
      <c r="W54" s="14"/>
      <c r="X54" s="14"/>
      <c r="Y54" s="4">
        <f>Y51</f>
        <v>143</v>
      </c>
      <c r="Z54" s="2"/>
      <c r="AA54" s="14"/>
      <c r="AB54" s="14"/>
      <c r="AC54" s="4">
        <f>AC51</f>
        <v>120</v>
      </c>
      <c r="AE54" s="5"/>
      <c r="AF54" s="11"/>
    </row>
    <row r="55" spans="4:32" ht="12.75">
      <c r="D55" s="2" t="s">
        <v>0</v>
      </c>
      <c r="E55" s="1"/>
      <c r="F55" s="68" t="str">
        <f>F5</f>
        <v>Leander</v>
      </c>
      <c r="G55" s="68"/>
      <c r="H55" s="68"/>
      <c r="I55" s="4">
        <f>H58</f>
        <v>6</v>
      </c>
      <c r="J55" s="69" t="str">
        <f>J5</f>
        <v>Rykneld</v>
      </c>
      <c r="K55" s="70"/>
      <c r="L55" s="70"/>
      <c r="M55" s="4">
        <f>I58</f>
        <v>2</v>
      </c>
      <c r="N55" s="69" t="str">
        <f>N5</f>
        <v>Bramcote</v>
      </c>
      <c r="O55" s="70"/>
      <c r="P55" s="70"/>
      <c r="Q55" s="4">
        <f>J58</f>
        <v>1</v>
      </c>
      <c r="R55" s="69" t="str">
        <f>R5</f>
        <v>Carlton Forum</v>
      </c>
      <c r="S55" s="70"/>
      <c r="T55" s="70"/>
      <c r="U55" s="4">
        <f>K58</f>
        <v>3</v>
      </c>
      <c r="V55" s="69" t="str">
        <f>V5</f>
        <v>Arnold</v>
      </c>
      <c r="W55" s="70"/>
      <c r="X55" s="70"/>
      <c r="Y55" s="4">
        <f>L58</f>
        <v>4</v>
      </c>
      <c r="Z55" s="69" t="str">
        <f>Z5</f>
        <v>Falcon</v>
      </c>
      <c r="AA55" s="70"/>
      <c r="AB55" s="70"/>
      <c r="AC55" s="4">
        <f>M58</f>
        <v>5</v>
      </c>
      <c r="AE55" s="5"/>
      <c r="AF55" s="11"/>
    </row>
    <row r="56" spans="6:28" ht="12.75">
      <c r="F56" s="3"/>
      <c r="H56" s="1"/>
      <c r="J56" s="3"/>
      <c r="L56" s="1"/>
      <c r="N56" s="3"/>
      <c r="P56" s="1"/>
      <c r="R56" s="3"/>
      <c r="T56" s="1"/>
      <c r="V56" s="3"/>
      <c r="X56" s="1"/>
      <c r="Z56" s="3"/>
      <c r="AB56" s="1"/>
    </row>
    <row r="57" spans="6:29" ht="12.75">
      <c r="F57" s="3"/>
      <c r="H57" s="22">
        <f>I54</f>
        <v>110</v>
      </c>
      <c r="I57" s="22">
        <f>M54</f>
        <v>169</v>
      </c>
      <c r="J57" s="22">
        <f>Q54</f>
        <v>227</v>
      </c>
      <c r="K57" s="22">
        <f>U54</f>
        <v>156</v>
      </c>
      <c r="L57" s="22">
        <f>Y54</f>
        <v>143</v>
      </c>
      <c r="M57" s="22">
        <f>AC54</f>
        <v>120</v>
      </c>
      <c r="N57" s="3"/>
      <c r="P57" s="1"/>
      <c r="R57" s="3"/>
      <c r="T57" s="1"/>
      <c r="V57" s="3"/>
      <c r="X57" s="1"/>
      <c r="Z57" s="3" t="s">
        <v>11</v>
      </c>
      <c r="AB57" s="1"/>
      <c r="AC57" s="1">
        <f>SUM(AD7:AD52)</f>
        <v>925</v>
      </c>
    </row>
    <row r="58" spans="6:29" ht="12.75">
      <c r="F58" s="3"/>
      <c r="H58" s="22">
        <f aca="true" t="shared" si="51" ref="H58:M58">RANK(H57,$H$57:$M$57,0)</f>
        <v>6</v>
      </c>
      <c r="I58" s="22">
        <f t="shared" si="51"/>
        <v>2</v>
      </c>
      <c r="J58" s="22">
        <f t="shared" si="51"/>
        <v>1</v>
      </c>
      <c r="K58" s="22">
        <f t="shared" si="51"/>
        <v>3</v>
      </c>
      <c r="L58" s="22">
        <f t="shared" si="51"/>
        <v>4</v>
      </c>
      <c r="M58" s="22">
        <f t="shared" si="51"/>
        <v>5</v>
      </c>
      <c r="N58" s="3"/>
      <c r="P58" s="1"/>
      <c r="R58" s="3"/>
      <c r="T58" s="1"/>
      <c r="V58" s="3"/>
      <c r="X58" s="1"/>
      <c r="Z58" s="3" t="s">
        <v>12</v>
      </c>
      <c r="AB58" s="1"/>
      <c r="AC58" s="1">
        <f>I54+M54+Q54+U54+Y54+AC54</f>
        <v>925</v>
      </c>
    </row>
    <row r="59" spans="6:28" ht="12.75">
      <c r="F59" s="3"/>
      <c r="H59" s="1"/>
      <c r="J59" s="3"/>
      <c r="L59" s="1"/>
      <c r="N59" s="3"/>
      <c r="P59" s="1"/>
      <c r="R59" s="3"/>
      <c r="T59" s="1"/>
      <c r="V59" s="3"/>
      <c r="X59" s="1"/>
      <c r="Z59" s="3"/>
      <c r="AB59" s="1"/>
    </row>
    <row r="60" spans="6:28" ht="12.75">
      <c r="F60" s="3"/>
      <c r="H60" s="1"/>
      <c r="J60" s="3"/>
      <c r="L60" s="1"/>
      <c r="N60" s="3"/>
      <c r="P60" s="1"/>
      <c r="R60" s="3"/>
      <c r="T60" s="1"/>
      <c r="V60" s="3"/>
      <c r="X60" s="1"/>
      <c r="Z60" s="3"/>
      <c r="AB60" s="1"/>
    </row>
    <row r="61" spans="6:28" ht="12.75">
      <c r="F61" s="3"/>
      <c r="H61" s="1"/>
      <c r="J61" s="3"/>
      <c r="L61" s="1"/>
      <c r="N61" s="3"/>
      <c r="P61" s="1"/>
      <c r="R61" s="3"/>
      <c r="T61" s="1"/>
      <c r="V61" s="3"/>
      <c r="X61" s="1"/>
      <c r="Z61" s="3"/>
      <c r="AB61" s="1"/>
    </row>
    <row r="62" spans="6:28" ht="12.75">
      <c r="F62" s="3"/>
      <c r="H62" s="1"/>
      <c r="J62" s="3"/>
      <c r="L62" s="1"/>
      <c r="N62" s="3"/>
      <c r="P62" s="1"/>
      <c r="R62" s="3"/>
      <c r="T62" s="1"/>
      <c r="V62" s="3"/>
      <c r="X62" s="1"/>
      <c r="Z62" s="3"/>
      <c r="AB62" s="1"/>
    </row>
    <row r="63" spans="6:28" ht="12.75">
      <c r="F63" s="3"/>
      <c r="H63" s="1"/>
      <c r="J63" s="3"/>
      <c r="L63" s="1"/>
      <c r="N63" s="3"/>
      <c r="P63" s="1"/>
      <c r="R63" s="3"/>
      <c r="T63" s="1"/>
      <c r="V63" s="3"/>
      <c r="X63" s="1"/>
      <c r="Z63" s="3"/>
      <c r="AB63" s="1"/>
    </row>
    <row r="64" spans="6:28" ht="12.75">
      <c r="F64" s="3"/>
      <c r="H64" s="1"/>
      <c r="J64" s="3"/>
      <c r="L64" s="1"/>
      <c r="N64" s="3"/>
      <c r="P64" s="1"/>
      <c r="R64" s="3"/>
      <c r="T64" s="1"/>
      <c r="V64" s="3"/>
      <c r="X64" s="1"/>
      <c r="Z64" s="3"/>
      <c r="AB64" s="1"/>
    </row>
    <row r="65" spans="6:28" ht="12.75">
      <c r="F65" s="3"/>
      <c r="H65" s="1"/>
      <c r="J65" s="3"/>
      <c r="L65" s="1"/>
      <c r="N65" s="3"/>
      <c r="P65" s="1"/>
      <c r="R65" s="3"/>
      <c r="T65" s="1"/>
      <c r="V65" s="3"/>
      <c r="X65" s="1"/>
      <c r="Z65" s="3"/>
      <c r="AB65" s="1"/>
    </row>
    <row r="66" spans="6:28" ht="12.75">
      <c r="F66" s="3"/>
      <c r="H66" s="1"/>
      <c r="J66" s="3"/>
      <c r="L66" s="1"/>
      <c r="N66" s="3"/>
      <c r="P66" s="1"/>
      <c r="R66" s="3"/>
      <c r="T66" s="1"/>
      <c r="V66" s="3"/>
      <c r="X66" s="1"/>
      <c r="Z66" s="3"/>
      <c r="AB66" s="1"/>
    </row>
    <row r="67" spans="6:28" ht="12.75">
      <c r="F67" s="3"/>
      <c r="H67" s="1"/>
      <c r="J67" s="3"/>
      <c r="L67" s="1"/>
      <c r="N67" s="3"/>
      <c r="P67" s="1"/>
      <c r="R67" s="3"/>
      <c r="T67" s="1"/>
      <c r="V67" s="3"/>
      <c r="X67" s="1"/>
      <c r="Z67" s="3"/>
      <c r="AB67" s="1"/>
    </row>
    <row r="68" spans="6:28" ht="12.75">
      <c r="F68" s="3"/>
      <c r="H68" s="1"/>
      <c r="J68" s="3"/>
      <c r="L68" s="1"/>
      <c r="N68" s="3"/>
      <c r="P68" s="1"/>
      <c r="R68" s="3"/>
      <c r="T68" s="1"/>
      <c r="V68" s="3"/>
      <c r="X68" s="1"/>
      <c r="Z68" s="3"/>
      <c r="AB68" s="1"/>
    </row>
    <row r="69" spans="6:28" ht="12.75">
      <c r="F69" s="3"/>
      <c r="H69" s="1"/>
      <c r="J69" s="3"/>
      <c r="L69" s="1"/>
      <c r="N69" s="3"/>
      <c r="P69" s="1"/>
      <c r="R69" s="3"/>
      <c r="T69" s="1"/>
      <c r="V69" s="3"/>
      <c r="X69" s="1"/>
      <c r="Z69" s="3"/>
      <c r="AB69" s="1"/>
    </row>
    <row r="70" spans="6:28" ht="12.75">
      <c r="F70" s="3"/>
      <c r="H70" s="1"/>
      <c r="J70" s="3"/>
      <c r="L70" s="1"/>
      <c r="N70" s="3"/>
      <c r="P70" s="1"/>
      <c r="R70" s="3"/>
      <c r="T70" s="1"/>
      <c r="V70" s="3"/>
      <c r="X70" s="1"/>
      <c r="Z70" s="3"/>
      <c r="AB70" s="1"/>
    </row>
    <row r="71" spans="6:28" ht="12.75">
      <c r="F71" s="3"/>
      <c r="H71" s="1"/>
      <c r="J71" s="3"/>
      <c r="L71" s="1"/>
      <c r="N71" s="3"/>
      <c r="P71" s="1"/>
      <c r="R71" s="3"/>
      <c r="T71" s="1"/>
      <c r="V71" s="3"/>
      <c r="X71" s="1"/>
      <c r="Z71" s="3"/>
      <c r="AB71" s="1"/>
    </row>
    <row r="72" spans="6:28" ht="12.75">
      <c r="F72" s="3"/>
      <c r="H72" s="1"/>
      <c r="J72" s="3"/>
      <c r="L72" s="1"/>
      <c r="N72" s="3"/>
      <c r="P72" s="1"/>
      <c r="R72" s="3"/>
      <c r="T72" s="1"/>
      <c r="V72" s="3"/>
      <c r="X72" s="1"/>
      <c r="Z72" s="3"/>
      <c r="AB72" s="1"/>
    </row>
    <row r="73" spans="6:28" ht="12.75">
      <c r="F73" s="3"/>
      <c r="H73" s="1"/>
      <c r="J73" s="3"/>
      <c r="L73" s="1"/>
      <c r="N73" s="3"/>
      <c r="P73" s="1"/>
      <c r="R73" s="3"/>
      <c r="T73" s="1"/>
      <c r="V73" s="3"/>
      <c r="X73" s="1"/>
      <c r="Z73" s="3"/>
      <c r="AB73" s="1"/>
    </row>
    <row r="74" spans="6:28" ht="12.75">
      <c r="F74" s="3"/>
      <c r="H74" s="1"/>
      <c r="J74" s="3"/>
      <c r="L74" s="1"/>
      <c r="N74" s="3"/>
      <c r="P74" s="1"/>
      <c r="R74" s="3"/>
      <c r="T74" s="1"/>
      <c r="V74" s="3"/>
      <c r="X74" s="1"/>
      <c r="Z74" s="3"/>
      <c r="AB74" s="1"/>
    </row>
    <row r="75" spans="6:28" ht="12.75">
      <c r="F75" s="3"/>
      <c r="H75" s="1"/>
      <c r="J75" s="3"/>
      <c r="L75" s="1"/>
      <c r="N75" s="3"/>
      <c r="P75" s="1"/>
      <c r="R75" s="3"/>
      <c r="T75" s="1"/>
      <c r="V75" s="3"/>
      <c r="X75" s="1"/>
      <c r="Z75" s="3"/>
      <c r="AB75" s="1"/>
    </row>
    <row r="76" spans="6:28" ht="12.75">
      <c r="F76" s="3"/>
      <c r="H76" s="1"/>
      <c r="J76" s="3"/>
      <c r="L76" s="1"/>
      <c r="N76" s="3"/>
      <c r="P76" s="1"/>
      <c r="R76" s="3"/>
      <c r="T76" s="1"/>
      <c r="V76" s="3"/>
      <c r="X76" s="1"/>
      <c r="Z76" s="3"/>
      <c r="AB76" s="1"/>
    </row>
    <row r="77" spans="6:28" ht="12.75">
      <c r="F77" s="3"/>
      <c r="H77" s="1"/>
      <c r="J77" s="3"/>
      <c r="L77" s="1"/>
      <c r="N77" s="3"/>
      <c r="P77" s="1"/>
      <c r="R77" s="3"/>
      <c r="T77" s="1"/>
      <c r="V77" s="3"/>
      <c r="X77" s="1"/>
      <c r="Z77" s="3"/>
      <c r="AB77" s="1"/>
    </row>
    <row r="78" spans="6:28" ht="12.75">
      <c r="F78" s="3"/>
      <c r="H78" s="1"/>
      <c r="J78" s="3"/>
      <c r="L78" s="1"/>
      <c r="N78" s="3"/>
      <c r="P78" s="1"/>
      <c r="R78" s="3"/>
      <c r="T78" s="1"/>
      <c r="V78" s="3"/>
      <c r="X78" s="1"/>
      <c r="Z78" s="3"/>
      <c r="AB78" s="1"/>
    </row>
    <row r="79" spans="6:28" ht="12.75">
      <c r="F79" s="3"/>
      <c r="H79" s="1"/>
      <c r="J79" s="3"/>
      <c r="L79" s="1"/>
      <c r="N79" s="3"/>
      <c r="P79" s="1"/>
      <c r="R79" s="3"/>
      <c r="T79" s="1"/>
      <c r="V79" s="3"/>
      <c r="X79" s="1"/>
      <c r="Z79" s="3"/>
      <c r="AB79" s="1"/>
    </row>
    <row r="80" spans="6:28" ht="12.75">
      <c r="F80" s="3"/>
      <c r="H80" s="1"/>
      <c r="J80" s="3"/>
      <c r="L80" s="1"/>
      <c r="N80" s="3"/>
      <c r="P80" s="1"/>
      <c r="R80" s="3"/>
      <c r="T80" s="1"/>
      <c r="V80" s="3"/>
      <c r="X80" s="1"/>
      <c r="Z80" s="3"/>
      <c r="AB80" s="1"/>
    </row>
    <row r="81" spans="6:28" ht="12.75">
      <c r="F81" s="3"/>
      <c r="H81" s="1"/>
      <c r="J81" s="3"/>
      <c r="L81" s="1"/>
      <c r="N81" s="3"/>
      <c r="P81" s="1"/>
      <c r="R81" s="3"/>
      <c r="T81" s="1"/>
      <c r="V81" s="3"/>
      <c r="X81" s="1"/>
      <c r="Z81" s="3"/>
      <c r="AB81" s="1"/>
    </row>
    <row r="82" spans="6:28" ht="12.75">
      <c r="F82" s="3"/>
      <c r="H82" s="1"/>
      <c r="J82" s="3"/>
      <c r="L82" s="1"/>
      <c r="N82" s="3"/>
      <c r="P82" s="1"/>
      <c r="R82" s="3"/>
      <c r="T82" s="1"/>
      <c r="V82" s="3"/>
      <c r="X82" s="1"/>
      <c r="Z82" s="3"/>
      <c r="AB82" s="1"/>
    </row>
    <row r="83" spans="6:28" ht="12.75">
      <c r="F83" s="3"/>
      <c r="H83" s="1"/>
      <c r="J83" s="3"/>
      <c r="L83" s="1"/>
      <c r="N83" s="3"/>
      <c r="P83" s="1"/>
      <c r="R83" s="3"/>
      <c r="T83" s="1"/>
      <c r="V83" s="3"/>
      <c r="X83" s="1"/>
      <c r="Z83" s="3"/>
      <c r="AB83" s="1"/>
    </row>
    <row r="84" spans="6:28" ht="12.75">
      <c r="F84" s="3"/>
      <c r="H84" s="1"/>
      <c r="J84" s="3"/>
      <c r="L84" s="1"/>
      <c r="N84" s="3"/>
      <c r="P84" s="1"/>
      <c r="R84" s="3"/>
      <c r="T84" s="1"/>
      <c r="V84" s="3"/>
      <c r="X84" s="1"/>
      <c r="Z84" s="3"/>
      <c r="AB84" s="1"/>
    </row>
    <row r="85" spans="6:28" ht="12.75">
      <c r="F85" s="3"/>
      <c r="H85" s="1"/>
      <c r="J85" s="3"/>
      <c r="L85" s="1"/>
      <c r="N85" s="3"/>
      <c r="P85" s="1"/>
      <c r="R85" s="3"/>
      <c r="T85" s="1"/>
      <c r="V85" s="3"/>
      <c r="X85" s="1"/>
      <c r="Z85" s="3"/>
      <c r="AB85" s="1"/>
    </row>
    <row r="86" spans="6:28" ht="12.75">
      <c r="F86" s="3"/>
      <c r="H86" s="1"/>
      <c r="J86" s="3"/>
      <c r="L86" s="1"/>
      <c r="N86" s="3"/>
      <c r="P86" s="1"/>
      <c r="R86" s="3"/>
      <c r="T86" s="1"/>
      <c r="V86" s="3"/>
      <c r="X86" s="1"/>
      <c r="Z86" s="3"/>
      <c r="AB86" s="1"/>
    </row>
    <row r="87" spans="6:28" ht="12.75">
      <c r="F87" s="3"/>
      <c r="H87" s="1"/>
      <c r="J87" s="3"/>
      <c r="L87" s="1"/>
      <c r="N87" s="3"/>
      <c r="P87" s="1"/>
      <c r="R87" s="3"/>
      <c r="T87" s="1"/>
      <c r="V87" s="3"/>
      <c r="X87" s="1"/>
      <c r="Z87" s="3"/>
      <c r="AB87" s="1"/>
    </row>
    <row r="88" spans="6:28" ht="12.75">
      <c r="F88" s="3"/>
      <c r="H88" s="1"/>
      <c r="J88" s="3"/>
      <c r="L88" s="1"/>
      <c r="N88" s="3"/>
      <c r="P88" s="1"/>
      <c r="R88" s="3"/>
      <c r="T88" s="1"/>
      <c r="V88" s="3"/>
      <c r="X88" s="1"/>
      <c r="Z88" s="3"/>
      <c r="AB88" s="1"/>
    </row>
    <row r="89" spans="6:28" ht="12.75">
      <c r="F89" s="3"/>
      <c r="H89" s="1"/>
      <c r="J89" s="3"/>
      <c r="L89" s="1"/>
      <c r="N89" s="3"/>
      <c r="P89" s="1"/>
      <c r="R89" s="3"/>
      <c r="T89" s="1"/>
      <c r="V89" s="3"/>
      <c r="X89" s="1"/>
      <c r="Z89" s="3"/>
      <c r="AB89" s="1"/>
    </row>
    <row r="90" spans="6:28" ht="12.75">
      <c r="F90" s="3"/>
      <c r="H90" s="1"/>
      <c r="J90" s="3"/>
      <c r="L90" s="1"/>
      <c r="N90" s="3"/>
      <c r="P90" s="1"/>
      <c r="R90" s="3"/>
      <c r="T90" s="1"/>
      <c r="V90" s="3"/>
      <c r="X90" s="1"/>
      <c r="Z90" s="3"/>
      <c r="AB90" s="1"/>
    </row>
    <row r="91" spans="6:28" ht="12.75">
      <c r="F91" s="3"/>
      <c r="H91" s="1"/>
      <c r="J91" s="3"/>
      <c r="L91" s="1"/>
      <c r="N91" s="3"/>
      <c r="P91" s="1"/>
      <c r="R91" s="3"/>
      <c r="T91" s="1"/>
      <c r="V91" s="3"/>
      <c r="X91" s="1"/>
      <c r="Z91" s="3"/>
      <c r="AB91" s="1"/>
    </row>
    <row r="92" spans="6:28" ht="12.75">
      <c r="F92" s="3"/>
      <c r="H92" s="1"/>
      <c r="J92" s="3"/>
      <c r="L92" s="1"/>
      <c r="N92" s="3"/>
      <c r="P92" s="1"/>
      <c r="R92" s="3"/>
      <c r="T92" s="1"/>
      <c r="V92" s="3"/>
      <c r="X92" s="1"/>
      <c r="Z92" s="3"/>
      <c r="AB92" s="1"/>
    </row>
    <row r="93" spans="6:28" ht="12.75">
      <c r="F93" s="3"/>
      <c r="H93" s="1"/>
      <c r="J93" s="3"/>
      <c r="L93" s="1"/>
      <c r="N93" s="3"/>
      <c r="P93" s="1"/>
      <c r="R93" s="3"/>
      <c r="T93" s="1"/>
      <c r="V93" s="3"/>
      <c r="X93" s="1"/>
      <c r="Z93" s="3"/>
      <c r="AB93" s="1"/>
    </row>
    <row r="94" spans="6:28" ht="12.75">
      <c r="F94" s="3"/>
      <c r="H94" s="1"/>
      <c r="J94" s="3"/>
      <c r="L94" s="1"/>
      <c r="N94" s="3"/>
      <c r="P94" s="1"/>
      <c r="R94" s="3"/>
      <c r="T94" s="1"/>
      <c r="V94" s="3"/>
      <c r="X94" s="1"/>
      <c r="Z94" s="3"/>
      <c r="AB94" s="1"/>
    </row>
    <row r="95" spans="6:28" ht="12.75">
      <c r="F95" s="3"/>
      <c r="H95" s="1"/>
      <c r="J95" s="3"/>
      <c r="L95" s="1"/>
      <c r="N95" s="3"/>
      <c r="P95" s="1"/>
      <c r="R95" s="3"/>
      <c r="T95" s="1"/>
      <c r="V95" s="3"/>
      <c r="X95" s="1"/>
      <c r="Z95" s="3"/>
      <c r="AB95" s="1"/>
    </row>
    <row r="96" spans="6:28" ht="12.75">
      <c r="F96" s="3"/>
      <c r="H96" s="1"/>
      <c r="J96" s="3"/>
      <c r="L96" s="1"/>
      <c r="N96" s="3"/>
      <c r="P96" s="1"/>
      <c r="R96" s="3"/>
      <c r="T96" s="1"/>
      <c r="V96" s="3"/>
      <c r="X96" s="1"/>
      <c r="Z96" s="3"/>
      <c r="AB96" s="1"/>
    </row>
    <row r="97" spans="6:28" ht="12.75">
      <c r="F97" s="3"/>
      <c r="H97" s="1"/>
      <c r="J97" s="3"/>
      <c r="L97" s="1"/>
      <c r="N97" s="3"/>
      <c r="P97" s="1"/>
      <c r="R97" s="3"/>
      <c r="T97" s="1"/>
      <c r="V97" s="3"/>
      <c r="X97" s="1"/>
      <c r="Z97" s="3"/>
      <c r="AB97" s="1"/>
    </row>
    <row r="98" spans="6:28" ht="12.75">
      <c r="F98" s="3"/>
      <c r="H98" s="1"/>
      <c r="J98" s="3"/>
      <c r="L98" s="1"/>
      <c r="N98" s="3"/>
      <c r="P98" s="1"/>
      <c r="R98" s="3"/>
      <c r="T98" s="1"/>
      <c r="V98" s="3"/>
      <c r="X98" s="1"/>
      <c r="Z98" s="3"/>
      <c r="AB98" s="1"/>
    </row>
    <row r="99" spans="6:28" ht="12.75">
      <c r="F99" s="3"/>
      <c r="H99" s="1"/>
      <c r="J99" s="3"/>
      <c r="L99" s="1"/>
      <c r="N99" s="3"/>
      <c r="P99" s="1"/>
      <c r="R99" s="3"/>
      <c r="T99" s="1"/>
      <c r="V99" s="3"/>
      <c r="X99" s="1"/>
      <c r="Z99" s="3"/>
      <c r="AB99" s="1"/>
    </row>
    <row r="100" spans="6:28" ht="12.75">
      <c r="F100" s="3"/>
      <c r="H100" s="1"/>
      <c r="J100" s="3"/>
      <c r="L100" s="1"/>
      <c r="N100" s="3"/>
      <c r="P100" s="1"/>
      <c r="R100" s="3"/>
      <c r="T100" s="1"/>
      <c r="V100" s="3"/>
      <c r="X100" s="1"/>
      <c r="Z100" s="3"/>
      <c r="AB100" s="1"/>
    </row>
    <row r="101" spans="6:28" ht="12.75">
      <c r="F101" s="3"/>
      <c r="H101" s="1"/>
      <c r="J101" s="3"/>
      <c r="L101" s="1"/>
      <c r="N101" s="3"/>
      <c r="P101" s="1"/>
      <c r="R101" s="3"/>
      <c r="T101" s="1"/>
      <c r="V101" s="3"/>
      <c r="X101" s="1"/>
      <c r="Z101" s="3"/>
      <c r="AB101" s="1"/>
    </row>
    <row r="102" spans="6:28" ht="12.75">
      <c r="F102" s="3"/>
      <c r="H102" s="1"/>
      <c r="J102" s="3"/>
      <c r="L102" s="1"/>
      <c r="N102" s="3"/>
      <c r="P102" s="1"/>
      <c r="R102" s="3"/>
      <c r="T102" s="1"/>
      <c r="V102" s="3"/>
      <c r="X102" s="1"/>
      <c r="Z102" s="3"/>
      <c r="AB102" s="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sheetData>
  <sheetProtection password="DD66" sheet="1" selectLockedCells="1"/>
  <mergeCells count="24">
    <mergeCell ref="J5:M5"/>
    <mergeCell ref="N5:Q5"/>
    <mergeCell ref="R5:U5"/>
    <mergeCell ref="J55:L55"/>
    <mergeCell ref="R55:T55"/>
    <mergeCell ref="P4:Q4"/>
    <mergeCell ref="T4:U4"/>
    <mergeCell ref="A5:E5"/>
    <mergeCell ref="A6:E6"/>
    <mergeCell ref="B51:D51"/>
    <mergeCell ref="F55:H55"/>
    <mergeCell ref="N55:P55"/>
    <mergeCell ref="Z55:AB55"/>
    <mergeCell ref="V55:X55"/>
    <mergeCell ref="Z5:AC5"/>
    <mergeCell ref="V5:Y5"/>
    <mergeCell ref="F5:I5"/>
    <mergeCell ref="X4:Y4"/>
    <mergeCell ref="AB4:AC4"/>
    <mergeCell ref="A2:E2"/>
    <mergeCell ref="A4:E4"/>
    <mergeCell ref="A3:E3"/>
    <mergeCell ref="H4:I4"/>
    <mergeCell ref="L4:M4"/>
  </mergeCells>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 Fortescue</cp:lastModifiedBy>
  <cp:lastPrinted>2013-10-19T17:04:22Z</cp:lastPrinted>
  <dcterms:created xsi:type="dcterms:W3CDTF">2002-11-13T09:53:38Z</dcterms:created>
  <dcterms:modified xsi:type="dcterms:W3CDTF">2013-10-19T20:57:40Z</dcterms:modified>
  <cp:category/>
  <cp:version/>
  <cp:contentType/>
  <cp:contentStatus/>
</cp:coreProperties>
</file>