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1970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Gibson</author>
  </authors>
  <commentList>
    <comment ref="L3" authorId="0">
      <text>
        <r>
          <rPr>
            <sz val="20"/>
            <rFont val="Tahoma"/>
            <family val="2"/>
          </rPr>
          <t xml:space="preserve">
dqt = disqualified turn/relay takeover
dqs = disqualified start
dnf = did not finish
dqf = disqualified finish
dqa = disqualified arms (stroke)
dql = disqualified legs (stroke)
np = swum for no points
dns = did not start
</t>
        </r>
      </text>
    </comment>
    <comment ref="M3" authorId="0">
      <text>
        <r>
          <rPr>
            <b/>
            <sz val="18"/>
            <rFont val="Tahoma"/>
            <family val="2"/>
          </rPr>
          <t xml:space="preserve">
to enter a time in seconds such as 24.44 seconds enter  24.44
to enter a time in minutes and seconds such as    1 minute 24.44 seconds enter 124.44  </t>
        </r>
      </text>
    </comment>
  </commentList>
</comments>
</file>

<file path=xl/sharedStrings.xml><?xml version="1.0" encoding="utf-8"?>
<sst xmlns="http://schemas.openxmlformats.org/spreadsheetml/2006/main" count="326" uniqueCount="60">
  <si>
    <t>Club</t>
  </si>
  <si>
    <t>Event</t>
  </si>
  <si>
    <t>Lane 1</t>
  </si>
  <si>
    <t>Time</t>
  </si>
  <si>
    <t>Place</t>
  </si>
  <si>
    <t>Point</t>
  </si>
  <si>
    <t>Total</t>
  </si>
  <si>
    <t>Lane 2</t>
  </si>
  <si>
    <t>Lane 4</t>
  </si>
  <si>
    <t>Lane 5</t>
  </si>
  <si>
    <t>Lane 6</t>
  </si>
  <si>
    <t>total points</t>
  </si>
  <si>
    <t>total clubs points</t>
  </si>
  <si>
    <t xml:space="preserve">Lane 3 </t>
  </si>
  <si>
    <t>TP</t>
  </si>
  <si>
    <t>TPE</t>
  </si>
  <si>
    <t>Points</t>
  </si>
  <si>
    <t>Ln1</t>
  </si>
  <si>
    <t>Ln2</t>
  </si>
  <si>
    <t>Ln3</t>
  </si>
  <si>
    <t>Ln4</t>
  </si>
  <si>
    <t>Ln5</t>
  </si>
  <si>
    <t>Ln6</t>
  </si>
  <si>
    <t>Comments</t>
  </si>
  <si>
    <t xml:space="preserve">G  </t>
  </si>
  <si>
    <t>B</t>
  </si>
  <si>
    <t>Scroll to top of spreadsheet and move pointer with over red box below for disqualification codes and over the green box for time entry format</t>
  </si>
  <si>
    <t>np</t>
  </si>
  <si>
    <t>Backstroke</t>
  </si>
  <si>
    <t>M</t>
  </si>
  <si>
    <t>Open</t>
  </si>
  <si>
    <t>50m</t>
  </si>
  <si>
    <t>Breaststroke</t>
  </si>
  <si>
    <t>Butterfly</t>
  </si>
  <si>
    <t>100m</t>
  </si>
  <si>
    <t>Freestyle</t>
  </si>
  <si>
    <t>Freestyle Relay</t>
  </si>
  <si>
    <t>Mixed Stroke Relay</t>
  </si>
  <si>
    <t>15/u</t>
  </si>
  <si>
    <t>I.M.</t>
  </si>
  <si>
    <t>Medley Relay</t>
  </si>
  <si>
    <t>G</t>
  </si>
  <si>
    <t>9/u</t>
  </si>
  <si>
    <t>11/u</t>
  </si>
  <si>
    <t>13/u</t>
  </si>
  <si>
    <t>11 / 13</t>
  </si>
  <si>
    <t>15 / OP</t>
  </si>
  <si>
    <t>20 x 25m Cannon</t>
  </si>
  <si>
    <t>Sports Centre</t>
  </si>
  <si>
    <t>dns</t>
  </si>
  <si>
    <t>DQT</t>
  </si>
  <si>
    <t>DQS</t>
  </si>
  <si>
    <t>DNS</t>
  </si>
  <si>
    <t>Round 6 - Hucknall</t>
  </si>
  <si>
    <t>Hucknall &amp; Linby</t>
  </si>
  <si>
    <t>Sherwood B</t>
  </si>
  <si>
    <t>Sutton</t>
  </si>
  <si>
    <t>Rykneld</t>
  </si>
  <si>
    <t>Falcon B</t>
  </si>
  <si>
    <t>Bramcote B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</si>
</sst>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#.##"/>
    <numFmt numFmtId="174" formatCode="[$-809]dd\ mmmm\ yyyy"/>
    <numFmt numFmtId="175" formatCode="[$-809]dd\ mmmm\ yyyy;@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20"/>
      <name val="Tahoma"/>
      <family val="2"/>
    </font>
    <font>
      <b/>
      <sz val="18"/>
      <name val="Tahoma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33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2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6" xfId="0" applyNumberFormat="1" applyFont="1" applyBorder="1" applyAlignment="1" applyProtection="1">
      <alignment/>
      <protection locked="0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2" fontId="1" fillId="0" borderId="18" xfId="0" applyNumberFormat="1" applyFont="1" applyBorder="1" applyAlignment="1" applyProtection="1">
      <alignment/>
      <protection locked="0"/>
    </xf>
    <xf numFmtId="0" fontId="1" fillId="0" borderId="16" xfId="0" applyFont="1" applyBorder="1" applyAlignment="1">
      <alignment horizontal="left"/>
    </xf>
    <xf numFmtId="0" fontId="1" fillId="3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0" fontId="1" fillId="34" borderId="10" xfId="0" applyFont="1" applyFill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5"/>
  <sheetViews>
    <sheetView tabSelected="1" zoomScale="80" zoomScaleNormal="8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421875" style="1" bestFit="1" customWidth="1"/>
    <col min="2" max="2" width="7.7109375" style="1" bestFit="1" customWidth="1"/>
    <col min="3" max="3" width="6.421875" style="1" bestFit="1" customWidth="1"/>
    <col min="4" max="4" width="20.28125" style="1" bestFit="1" customWidth="1"/>
    <col min="5" max="5" width="3.421875" style="2" customWidth="1"/>
    <col min="6" max="6" width="8.7109375" style="2" customWidth="1"/>
    <col min="7" max="7" width="7.140625" style="3" bestFit="1" customWidth="1"/>
    <col min="8" max="8" width="9.28125" style="3" bestFit="1" customWidth="1"/>
    <col min="9" max="9" width="6.8515625" style="1" bestFit="1" customWidth="1"/>
    <col min="10" max="10" width="8.00390625" style="1" bestFit="1" customWidth="1"/>
    <col min="11" max="11" width="7.140625" style="3" bestFit="1" customWidth="1"/>
    <col min="12" max="12" width="7.00390625" style="3" bestFit="1" customWidth="1"/>
    <col min="13" max="13" width="6.8515625" style="1" bestFit="1" customWidth="1"/>
    <col min="14" max="14" width="8.00390625" style="1" customWidth="1"/>
    <col min="15" max="15" width="7.140625" style="3" bestFit="1" customWidth="1"/>
    <col min="16" max="16" width="7.00390625" style="3" bestFit="1" customWidth="1"/>
    <col min="17" max="17" width="6.8515625" style="1" bestFit="1" customWidth="1"/>
    <col min="18" max="18" width="8.00390625" style="1" bestFit="1" customWidth="1"/>
    <col min="19" max="19" width="7.140625" style="3" bestFit="1" customWidth="1"/>
    <col min="20" max="20" width="7.00390625" style="3" bestFit="1" customWidth="1"/>
    <col min="21" max="21" width="6.8515625" style="1" bestFit="1" customWidth="1"/>
    <col min="22" max="22" width="8.28125" style="1" bestFit="1" customWidth="1"/>
    <col min="23" max="23" width="7.140625" style="3" customWidth="1"/>
    <col min="24" max="24" width="7.00390625" style="3" bestFit="1" customWidth="1"/>
    <col min="25" max="25" width="6.8515625" style="1" bestFit="1" customWidth="1"/>
    <col min="26" max="26" width="9.57421875" style="1" bestFit="1" customWidth="1"/>
    <col min="27" max="27" width="7.28125" style="3" customWidth="1"/>
    <col min="28" max="28" width="7.00390625" style="3" bestFit="1" customWidth="1"/>
    <col min="29" max="29" width="6.8515625" style="1" bestFit="1" customWidth="1"/>
    <col min="30" max="30" width="7.28125" style="1" customWidth="1"/>
    <col min="31" max="31" width="7.140625" style="1" bestFit="1" customWidth="1"/>
    <col min="32" max="32" width="16.7109375" style="11" customWidth="1"/>
    <col min="33" max="33" width="7.57421875" style="1" customWidth="1"/>
    <col min="34" max="34" width="8.421875" style="1" customWidth="1"/>
    <col min="35" max="35" width="9.28125" style="1" customWidth="1"/>
    <col min="36" max="37" width="9.421875" style="1" customWidth="1"/>
    <col min="38" max="38" width="9.57421875" style="1" customWidth="1"/>
    <col min="39" max="39" width="8.7109375" style="1" customWidth="1"/>
    <col min="40" max="40" width="7.28125" style="1" customWidth="1"/>
    <col min="41" max="41" width="9.57421875" style="1" bestFit="1" customWidth="1"/>
    <col min="42" max="16384" width="9.140625" style="1" customWidth="1"/>
  </cols>
  <sheetData>
    <row r="1" spans="6:21" ht="12.75">
      <c r="F1" s="44" t="s">
        <v>26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4:21" ht="30" customHeight="1" thickBot="1">
      <c r="D2" s="3" t="s">
        <v>48</v>
      </c>
      <c r="F2" s="47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4:21" ht="18">
      <c r="D3" s="38">
        <v>40894</v>
      </c>
      <c r="F3" s="17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</row>
    <row r="4" spans="4:40" ht="12.75">
      <c r="D4" s="3" t="s">
        <v>53</v>
      </c>
      <c r="E4" s="4"/>
      <c r="F4" s="2" t="s">
        <v>2</v>
      </c>
      <c r="I4" s="4"/>
      <c r="J4" s="1" t="s">
        <v>7</v>
      </c>
      <c r="M4" s="4"/>
      <c r="N4" s="1" t="s">
        <v>13</v>
      </c>
      <c r="Q4" s="4"/>
      <c r="R4" s="1" t="s">
        <v>8</v>
      </c>
      <c r="U4" s="4"/>
      <c r="V4" s="1" t="s">
        <v>9</v>
      </c>
      <c r="Y4" s="4"/>
      <c r="Z4" s="1" t="s">
        <v>10</v>
      </c>
      <c r="AC4" s="4"/>
      <c r="AF4" s="11" t="s">
        <v>23</v>
      </c>
      <c r="AG4" s="1" t="s">
        <v>4</v>
      </c>
      <c r="AH4" s="1">
        <v>1</v>
      </c>
      <c r="AI4" s="1">
        <v>2</v>
      </c>
      <c r="AJ4" s="1">
        <v>3</v>
      </c>
      <c r="AK4" s="1">
        <v>4</v>
      </c>
      <c r="AL4" s="1">
        <v>5</v>
      </c>
      <c r="AM4" s="1">
        <v>6</v>
      </c>
      <c r="AN4" s="1">
        <v>0</v>
      </c>
    </row>
    <row r="5" spans="1:40" ht="12.75">
      <c r="A5" s="53" t="s">
        <v>0</v>
      </c>
      <c r="B5" s="53"/>
      <c r="C5" s="53"/>
      <c r="D5" s="53"/>
      <c r="E5" s="54"/>
      <c r="F5" s="50" t="s">
        <v>54</v>
      </c>
      <c r="G5" s="51"/>
      <c r="H5" s="51"/>
      <c r="I5" s="52"/>
      <c r="J5" s="50" t="s">
        <v>55</v>
      </c>
      <c r="K5" s="51"/>
      <c r="L5" s="51"/>
      <c r="M5" s="52"/>
      <c r="N5" s="50" t="s">
        <v>56</v>
      </c>
      <c r="O5" s="51"/>
      <c r="P5" s="51"/>
      <c r="Q5" s="52"/>
      <c r="R5" s="50" t="s">
        <v>57</v>
      </c>
      <c r="S5" s="51"/>
      <c r="T5" s="51"/>
      <c r="U5" s="52"/>
      <c r="V5" s="50" t="s">
        <v>58</v>
      </c>
      <c r="W5" s="51"/>
      <c r="X5" s="51"/>
      <c r="Y5" s="52"/>
      <c r="Z5" s="50" t="s">
        <v>59</v>
      </c>
      <c r="AA5" s="51"/>
      <c r="AB5" s="51"/>
      <c r="AC5" s="52"/>
      <c r="AD5" s="2"/>
      <c r="AG5" s="1" t="s">
        <v>16</v>
      </c>
      <c r="AH5" s="21">
        <v>6</v>
      </c>
      <c r="AI5" s="21">
        <v>5</v>
      </c>
      <c r="AJ5" s="21">
        <v>4</v>
      </c>
      <c r="AK5" s="21">
        <v>3</v>
      </c>
      <c r="AL5" s="21">
        <v>2</v>
      </c>
      <c r="AM5" s="21">
        <v>1</v>
      </c>
      <c r="AN5" s="21">
        <v>0</v>
      </c>
    </row>
    <row r="6" spans="1:39" ht="12.75">
      <c r="A6" s="55" t="s">
        <v>1</v>
      </c>
      <c r="B6" s="55"/>
      <c r="C6" s="55"/>
      <c r="D6" s="55"/>
      <c r="E6" s="56"/>
      <c r="F6" s="7" t="s">
        <v>3</v>
      </c>
      <c r="G6" s="9" t="s">
        <v>4</v>
      </c>
      <c r="H6" s="9" t="s">
        <v>5</v>
      </c>
      <c r="I6" s="8" t="s">
        <v>6</v>
      </c>
      <c r="J6" s="7" t="s">
        <v>3</v>
      </c>
      <c r="K6" s="9" t="s">
        <v>4</v>
      </c>
      <c r="L6" s="9" t="s">
        <v>5</v>
      </c>
      <c r="M6" s="8" t="s">
        <v>6</v>
      </c>
      <c r="N6" s="7" t="s">
        <v>3</v>
      </c>
      <c r="O6" s="9" t="s">
        <v>4</v>
      </c>
      <c r="P6" s="9" t="s">
        <v>5</v>
      </c>
      <c r="Q6" s="8" t="s">
        <v>6</v>
      </c>
      <c r="R6" s="7" t="s">
        <v>3</v>
      </c>
      <c r="S6" s="9" t="s">
        <v>4</v>
      </c>
      <c r="T6" s="9" t="s">
        <v>5</v>
      </c>
      <c r="U6" s="8" t="s">
        <v>6</v>
      </c>
      <c r="V6" s="7" t="s">
        <v>3</v>
      </c>
      <c r="W6" s="9" t="s">
        <v>4</v>
      </c>
      <c r="X6" s="9" t="s">
        <v>5</v>
      </c>
      <c r="Y6" s="8" t="s">
        <v>6</v>
      </c>
      <c r="Z6" s="7" t="s">
        <v>3</v>
      </c>
      <c r="AA6" s="9" t="s">
        <v>4</v>
      </c>
      <c r="AB6" s="9" t="s">
        <v>5</v>
      </c>
      <c r="AC6" s="8" t="s">
        <v>6</v>
      </c>
      <c r="AD6" s="5" t="s">
        <v>15</v>
      </c>
      <c r="AE6" s="5" t="s">
        <v>14</v>
      </c>
      <c r="AF6" s="12"/>
      <c r="AH6" s="1" t="s">
        <v>17</v>
      </c>
      <c r="AI6" s="1" t="s">
        <v>18</v>
      </c>
      <c r="AJ6" s="1" t="s">
        <v>19</v>
      </c>
      <c r="AK6" s="1" t="s">
        <v>20</v>
      </c>
      <c r="AL6" s="1" t="s">
        <v>21</v>
      </c>
      <c r="AM6" s="1" t="s">
        <v>22</v>
      </c>
    </row>
    <row r="7" spans="1:39" ht="12.75">
      <c r="A7" s="1">
        <v>1</v>
      </c>
      <c r="B7" s="1" t="s">
        <v>38</v>
      </c>
      <c r="C7" s="1" t="s">
        <v>34</v>
      </c>
      <c r="D7" s="22" t="s">
        <v>39</v>
      </c>
      <c r="E7" s="34" t="s">
        <v>25</v>
      </c>
      <c r="F7" s="23">
        <v>113.26</v>
      </c>
      <c r="G7" s="3">
        <f aca="true" t="shared" si="0" ref="G7:G42">IF(AH7=999,0,RANK(AH7,$AH7:$AM7,1))</f>
        <v>1</v>
      </c>
      <c r="H7" s="24">
        <f aca="true" t="shared" si="1" ref="H7:H26">HLOOKUP(G7,$AG$4:$AN$5,2,FALSE)</f>
        <v>6</v>
      </c>
      <c r="I7" s="4">
        <f>H7</f>
        <v>6</v>
      </c>
      <c r="J7" s="23">
        <v>125.35</v>
      </c>
      <c r="K7" s="3">
        <f>IF(AI7=999,0,RANK(AI7,$AH7:$AM7,1))</f>
        <v>5</v>
      </c>
      <c r="L7" s="24">
        <f aca="true" t="shared" si="2" ref="L7:L38">HLOOKUP(K7,$AG$4:$AN$5,2,FALSE)</f>
        <v>2</v>
      </c>
      <c r="M7" s="25">
        <f>L7</f>
        <v>2</v>
      </c>
      <c r="N7" s="23">
        <v>120.97</v>
      </c>
      <c r="O7" s="3">
        <f>IF(AJ7=999,0,RANK(AJ7,$AH7:$AM7,1))</f>
        <v>4</v>
      </c>
      <c r="P7" s="24">
        <f aca="true" t="shared" si="3" ref="P7:P38">HLOOKUP(O7,$AG$4:$AN$5,2,FALSE)</f>
        <v>3</v>
      </c>
      <c r="Q7" s="4">
        <f>P7</f>
        <v>3</v>
      </c>
      <c r="R7" s="23">
        <v>118.59</v>
      </c>
      <c r="S7" s="3">
        <f>IF(AK7=999,0,RANK(AK7,$AH7:$AM7,1))</f>
        <v>2</v>
      </c>
      <c r="T7" s="24">
        <f aca="true" t="shared" si="4" ref="T7:T38">HLOOKUP(S7,$AG$4:$AN$5,2,FALSE)</f>
        <v>5</v>
      </c>
      <c r="U7" s="25">
        <f>T7</f>
        <v>5</v>
      </c>
      <c r="V7" s="23">
        <v>120.21</v>
      </c>
      <c r="W7" s="3">
        <f>IF(AL7=999,0,RANK(AL7,$AH7:$AM7,1))</f>
        <v>3</v>
      </c>
      <c r="X7" s="24">
        <f aca="true" t="shared" si="5" ref="X7:X38">HLOOKUP(W7,$AG$4:$AN$5,2,FALSE)</f>
        <v>4</v>
      </c>
      <c r="Y7" s="4">
        <f>X7</f>
        <v>4</v>
      </c>
      <c r="Z7" s="23" t="s">
        <v>49</v>
      </c>
      <c r="AA7" s="3">
        <f>IF(AM7=999,0,RANK(AM7,$AH7:$AM7,1))</f>
        <v>0</v>
      </c>
      <c r="AB7" s="24">
        <f aca="true" t="shared" si="6" ref="AB7:AB38">HLOOKUP(AA7,$AG$4:$AN$5,2,FALSE)</f>
        <v>0</v>
      </c>
      <c r="AC7" s="4">
        <f>AB7</f>
        <v>0</v>
      </c>
      <c r="AD7" s="4">
        <f aca="true" t="shared" si="7" ref="AD7:AD38">H7+L7+P7+T7+X7+AB7</f>
        <v>20</v>
      </c>
      <c r="AE7" s="4">
        <f>AD7</f>
        <v>20</v>
      </c>
      <c r="AF7" s="15"/>
      <c r="AH7" s="26">
        <f>IF(F7="dqa",999,IF(F7="dql",999,IF(F7="dqt",999,IF(F7="dqs",999,IF(F7="dqf",999,IF(F7="dnf",999,IF(F7="np",999,IF(F7="dns",999,F7))))))))</f>
        <v>113.26</v>
      </c>
      <c r="AI7" s="26">
        <f>IF(J7="dqa",999,IF(J7="dql",999,IF(J7="dqt",999,IF(J7="dqs",999,IF(J7="dqf",999,IF(J7="dnf",999,IF(J7="np",999,IF(J7="dns",999,J7))))))))</f>
        <v>125.35</v>
      </c>
      <c r="AJ7" s="26">
        <f>IF(N7="dqa",999,IF(N7="dql",999,IF(N7="dqt",999,IF(N7="dqs",999,IF(N7="dqf",999,IF(N7="dnf",999,IF(N7="np",999,IF(N7="dns",999,N7))))))))</f>
        <v>120.97</v>
      </c>
      <c r="AK7" s="26">
        <f>IF(R7="dqa",999,IF(R7="dql",999,IF(R7="dqt",999,IF(R7="dqs",999,IF(R7="dqf",999,IF(R7="dnf",999,IF(R7="np",999,IF(R7="dns",999,R7))))))))</f>
        <v>118.59</v>
      </c>
      <c r="AL7" s="26">
        <f>IF(V7="dqa",999,IF(V7="dql",999,IF(V7="dqt",999,IF(V7="dqs",999,IF(V7="dqf",999,IF(V7="dnf",999,IF(V7="np",999,IF(V7="dns",999,V7))))))))</f>
        <v>120.21</v>
      </c>
      <c r="AM7" s="26">
        <f>IF(Z7="dqa",999,IF(Z7="dql",999,IF(Z7="dqt",999,IF(Z7="dqs",999,IF(Z7="dqf",999,IF(Z7="dnf",999,IF(Z7="np",999,IF(Z7="dns",999,Z7))))))))</f>
        <v>999</v>
      </c>
    </row>
    <row r="8" spans="1:39" ht="12.75">
      <c r="A8" s="1">
        <v>2</v>
      </c>
      <c r="B8" s="1" t="s">
        <v>38</v>
      </c>
      <c r="C8" s="1" t="s">
        <v>34</v>
      </c>
      <c r="D8" s="22" t="s">
        <v>39</v>
      </c>
      <c r="E8" s="36" t="s">
        <v>24</v>
      </c>
      <c r="F8" s="23">
        <v>123.56</v>
      </c>
      <c r="G8" s="3">
        <f t="shared" si="0"/>
        <v>4</v>
      </c>
      <c r="H8" s="24">
        <f t="shared" si="1"/>
        <v>3</v>
      </c>
      <c r="I8" s="4">
        <f>I7+H8</f>
        <v>9</v>
      </c>
      <c r="J8" s="23">
        <v>122.31</v>
      </c>
      <c r="K8" s="3">
        <f aca="true" t="shared" si="8" ref="K8:K42">IF(AI8=999,0,RANK(AI8,$AH8:$AM8,1))</f>
        <v>3</v>
      </c>
      <c r="L8" s="24">
        <f t="shared" si="2"/>
        <v>4</v>
      </c>
      <c r="M8" s="4">
        <f>M7+L8</f>
        <v>6</v>
      </c>
      <c r="N8" s="23">
        <v>122.3</v>
      </c>
      <c r="O8" s="3">
        <f aca="true" t="shared" si="9" ref="O8:O42">IF(AJ8=999,0,RANK(AJ8,$AH8:$AM8,1))</f>
        <v>2</v>
      </c>
      <c r="P8" s="24">
        <f t="shared" si="3"/>
        <v>5</v>
      </c>
      <c r="Q8" s="4">
        <f>Q7+P8</f>
        <v>8</v>
      </c>
      <c r="R8" s="23">
        <v>122.29</v>
      </c>
      <c r="S8" s="3">
        <f aca="true" t="shared" si="10" ref="S8:S42">IF(AK8=999,0,RANK(AK8,$AH8:$AM8,1))</f>
        <v>1</v>
      </c>
      <c r="T8" s="24">
        <f t="shared" si="4"/>
        <v>6</v>
      </c>
      <c r="U8" s="4">
        <f>U7+T8</f>
        <v>11</v>
      </c>
      <c r="V8" s="23">
        <v>124.24</v>
      </c>
      <c r="W8" s="3">
        <f aca="true" t="shared" si="11" ref="W8:W42">IF(AL8=999,0,RANK(AL8,$AH8:$AM8,1))</f>
        <v>5</v>
      </c>
      <c r="X8" s="24">
        <f t="shared" si="5"/>
        <v>2</v>
      </c>
      <c r="Y8" s="4">
        <f>Y7+X8</f>
        <v>6</v>
      </c>
      <c r="Z8" s="23" t="s">
        <v>49</v>
      </c>
      <c r="AA8" s="3">
        <f aca="true" t="shared" si="12" ref="AA8:AA42">IF(AM8=999,0,RANK(AM8,$AH8:$AM8,1))</f>
        <v>0</v>
      </c>
      <c r="AB8" s="24">
        <f t="shared" si="6"/>
        <v>0</v>
      </c>
      <c r="AC8" s="4">
        <f>AC7+AB8</f>
        <v>0</v>
      </c>
      <c r="AD8" s="4">
        <f t="shared" si="7"/>
        <v>20</v>
      </c>
      <c r="AE8" s="4">
        <f>AE7+AD8</f>
        <v>40</v>
      </c>
      <c r="AF8" s="15"/>
      <c r="AH8" s="26">
        <f aca="true" t="shared" si="13" ref="AH8:AH42">IF(F8="dqa",999,IF(F8="dql",999,IF(F8="dqt",999,IF(F8="dqs",999,IF(F8="dqf",999,IF(F8="dnf",999,IF(F8="np",999,IF(F8="dns",999,F8))))))))</f>
        <v>123.56</v>
      </c>
      <c r="AI8" s="26">
        <f aca="true" t="shared" si="14" ref="AI8:AI42">IF(J8="dqa",999,IF(J8="dql",999,IF(J8="dqt",999,IF(J8="dqs",999,IF(J8="dqf",999,IF(J8="dnf",999,IF(J8="np",999,IF(J8="dns",999,J8))))))))</f>
        <v>122.31</v>
      </c>
      <c r="AJ8" s="26">
        <f aca="true" t="shared" si="15" ref="AJ8:AJ42">IF(N8="dqa",999,IF(N8="dql",999,IF(N8="dqt",999,IF(N8="dqs",999,IF(N8="dqf",999,IF(N8="dnf",999,IF(N8="np",999,IF(N8="dns",999,N8))))))))</f>
        <v>122.3</v>
      </c>
      <c r="AK8" s="26">
        <f aca="true" t="shared" si="16" ref="AK8:AK42">IF(R8="dqa",999,IF(R8="dql",999,IF(R8="dqt",999,IF(R8="dqs",999,IF(R8="dqf",999,IF(R8="dnf",999,IF(R8="np",999,IF(R8="dns",999,R8))))))))</f>
        <v>122.29</v>
      </c>
      <c r="AL8" s="26">
        <f aca="true" t="shared" si="17" ref="AL8:AL42">IF(V8="dqa",999,IF(V8="dql",999,IF(V8="dqt",999,IF(V8="dqs",999,IF(V8="dqf",999,IF(V8="dnf",999,IF(V8="np",999,IF(V8="dns",999,V8))))))))</f>
        <v>124.24</v>
      </c>
      <c r="AM8" s="26">
        <f aca="true" t="shared" si="18" ref="AM8:AM42">IF(Z8="dqa",999,IF(Z8="dql",999,IF(Z8="dqt",999,IF(Z8="dqs",999,IF(Z8="dqf",999,IF(Z8="dnf",999,IF(Z8="np",999,IF(Z8="dns",999,Z8))))))))</f>
        <v>999</v>
      </c>
    </row>
    <row r="9" spans="1:39" ht="12.75">
      <c r="A9" s="1">
        <v>3</v>
      </c>
      <c r="B9" s="1" t="s">
        <v>44</v>
      </c>
      <c r="C9" s="1" t="s">
        <v>34</v>
      </c>
      <c r="D9" s="22" t="s">
        <v>28</v>
      </c>
      <c r="E9" s="34" t="s">
        <v>25</v>
      </c>
      <c r="F9" s="23">
        <v>145.04</v>
      </c>
      <c r="G9" s="3">
        <f t="shared" si="0"/>
        <v>5</v>
      </c>
      <c r="H9" s="24">
        <f t="shared" si="1"/>
        <v>2</v>
      </c>
      <c r="I9" s="4">
        <f aca="true" t="shared" si="19" ref="I9:I42">I8+H9</f>
        <v>11</v>
      </c>
      <c r="J9" s="23">
        <v>125.73</v>
      </c>
      <c r="K9" s="3">
        <f t="shared" si="8"/>
        <v>2</v>
      </c>
      <c r="L9" s="24">
        <f t="shared" si="2"/>
        <v>5</v>
      </c>
      <c r="M9" s="4">
        <f aca="true" t="shared" si="20" ref="M9:M42">M8+L9</f>
        <v>11</v>
      </c>
      <c r="N9" s="23">
        <v>127.8</v>
      </c>
      <c r="O9" s="3">
        <f t="shared" si="9"/>
        <v>4</v>
      </c>
      <c r="P9" s="24">
        <f t="shared" si="3"/>
        <v>3</v>
      </c>
      <c r="Q9" s="4">
        <f aca="true" t="shared" si="21" ref="Q9:Q42">Q8+P9</f>
        <v>11</v>
      </c>
      <c r="R9" s="23">
        <v>122.59</v>
      </c>
      <c r="S9" s="3">
        <f t="shared" si="10"/>
        <v>1</v>
      </c>
      <c r="T9" s="24">
        <f t="shared" si="4"/>
        <v>6</v>
      </c>
      <c r="U9" s="4">
        <f aca="true" t="shared" si="22" ref="U9:U42">U8+T9</f>
        <v>17</v>
      </c>
      <c r="V9" s="23">
        <v>126.32</v>
      </c>
      <c r="W9" s="3">
        <f t="shared" si="11"/>
        <v>3</v>
      </c>
      <c r="X9" s="24">
        <f t="shared" si="5"/>
        <v>4</v>
      </c>
      <c r="Y9" s="4">
        <f aca="true" t="shared" si="23" ref="Y9:Y42">Y8+X9</f>
        <v>10</v>
      </c>
      <c r="Z9" s="23" t="s">
        <v>49</v>
      </c>
      <c r="AA9" s="3">
        <f t="shared" si="12"/>
        <v>0</v>
      </c>
      <c r="AB9" s="24">
        <f t="shared" si="6"/>
        <v>0</v>
      </c>
      <c r="AC9" s="4">
        <f aca="true" t="shared" si="24" ref="AC9:AC42">AC8+AB9</f>
        <v>0</v>
      </c>
      <c r="AD9" s="4">
        <f t="shared" si="7"/>
        <v>20</v>
      </c>
      <c r="AE9" s="4">
        <f aca="true" t="shared" si="25" ref="AE9:AE42">AE8+AD9</f>
        <v>60</v>
      </c>
      <c r="AF9" s="15"/>
      <c r="AH9" s="26">
        <f t="shared" si="13"/>
        <v>145.04</v>
      </c>
      <c r="AI9" s="26">
        <f t="shared" si="14"/>
        <v>125.73</v>
      </c>
      <c r="AJ9" s="26">
        <f t="shared" si="15"/>
        <v>127.8</v>
      </c>
      <c r="AK9" s="26">
        <f t="shared" si="16"/>
        <v>122.59</v>
      </c>
      <c r="AL9" s="26">
        <f t="shared" si="17"/>
        <v>126.32</v>
      </c>
      <c r="AM9" s="26">
        <f t="shared" si="18"/>
        <v>999</v>
      </c>
    </row>
    <row r="10" spans="1:39" ht="12.75">
      <c r="A10" s="1">
        <v>4</v>
      </c>
      <c r="B10" s="1" t="s">
        <v>44</v>
      </c>
      <c r="C10" s="1" t="s">
        <v>34</v>
      </c>
      <c r="D10" s="22" t="s">
        <v>28</v>
      </c>
      <c r="E10" s="36" t="s">
        <v>24</v>
      </c>
      <c r="F10" s="23">
        <v>145.24</v>
      </c>
      <c r="G10" s="3">
        <f t="shared" si="0"/>
        <v>5</v>
      </c>
      <c r="H10" s="24">
        <f t="shared" si="1"/>
        <v>2</v>
      </c>
      <c r="I10" s="4">
        <f t="shared" si="19"/>
        <v>13</v>
      </c>
      <c r="J10" s="23">
        <v>132.38</v>
      </c>
      <c r="K10" s="3">
        <f t="shared" si="8"/>
        <v>4</v>
      </c>
      <c r="L10" s="24">
        <f t="shared" si="2"/>
        <v>3</v>
      </c>
      <c r="M10" s="4">
        <f t="shared" si="20"/>
        <v>14</v>
      </c>
      <c r="N10" s="23">
        <v>117.84</v>
      </c>
      <c r="O10" s="3">
        <f t="shared" si="9"/>
        <v>1</v>
      </c>
      <c r="P10" s="24">
        <f t="shared" si="3"/>
        <v>6</v>
      </c>
      <c r="Q10" s="4">
        <f t="shared" si="21"/>
        <v>17</v>
      </c>
      <c r="R10" s="23">
        <v>121.98</v>
      </c>
      <c r="S10" s="3">
        <f t="shared" si="10"/>
        <v>2</v>
      </c>
      <c r="T10" s="24">
        <f t="shared" si="4"/>
        <v>5</v>
      </c>
      <c r="U10" s="4">
        <f t="shared" si="22"/>
        <v>22</v>
      </c>
      <c r="V10" s="23">
        <v>130.54</v>
      </c>
      <c r="W10" s="3">
        <f t="shared" si="11"/>
        <v>3</v>
      </c>
      <c r="X10" s="24">
        <f t="shared" si="5"/>
        <v>4</v>
      </c>
      <c r="Y10" s="4">
        <f t="shared" si="23"/>
        <v>14</v>
      </c>
      <c r="Z10" s="23" t="s">
        <v>49</v>
      </c>
      <c r="AA10" s="3">
        <f t="shared" si="12"/>
        <v>0</v>
      </c>
      <c r="AB10" s="24">
        <f t="shared" si="6"/>
        <v>0</v>
      </c>
      <c r="AC10" s="4">
        <f t="shared" si="24"/>
        <v>0</v>
      </c>
      <c r="AD10" s="4">
        <f t="shared" si="7"/>
        <v>20</v>
      </c>
      <c r="AE10" s="4">
        <f t="shared" si="25"/>
        <v>80</v>
      </c>
      <c r="AF10" s="15"/>
      <c r="AH10" s="26">
        <f t="shared" si="13"/>
        <v>145.24</v>
      </c>
      <c r="AI10" s="26">
        <f t="shared" si="14"/>
        <v>132.38</v>
      </c>
      <c r="AJ10" s="26">
        <f t="shared" si="15"/>
        <v>117.84</v>
      </c>
      <c r="AK10" s="26">
        <f t="shared" si="16"/>
        <v>121.98</v>
      </c>
      <c r="AL10" s="26">
        <f t="shared" si="17"/>
        <v>130.54</v>
      </c>
      <c r="AM10" s="26">
        <f t="shared" si="18"/>
        <v>999</v>
      </c>
    </row>
    <row r="11" spans="1:39" ht="12.75">
      <c r="A11" s="1">
        <v>5</v>
      </c>
      <c r="B11" s="1" t="s">
        <v>30</v>
      </c>
      <c r="C11" s="1" t="s">
        <v>34</v>
      </c>
      <c r="D11" s="22" t="s">
        <v>33</v>
      </c>
      <c r="E11" s="34" t="s">
        <v>25</v>
      </c>
      <c r="F11" s="23" t="s">
        <v>52</v>
      </c>
      <c r="G11" s="3">
        <f t="shared" si="0"/>
        <v>0</v>
      </c>
      <c r="H11" s="24">
        <f t="shared" si="1"/>
        <v>0</v>
      </c>
      <c r="I11" s="4">
        <f t="shared" si="19"/>
        <v>13</v>
      </c>
      <c r="J11" s="23">
        <v>108</v>
      </c>
      <c r="K11" s="3">
        <f t="shared" si="8"/>
        <v>1</v>
      </c>
      <c r="L11" s="24">
        <f t="shared" si="2"/>
        <v>6</v>
      </c>
      <c r="M11" s="4">
        <f t="shared" si="20"/>
        <v>20</v>
      </c>
      <c r="N11" s="23">
        <v>114.8</v>
      </c>
      <c r="O11" s="3">
        <f t="shared" si="9"/>
        <v>3</v>
      </c>
      <c r="P11" s="24">
        <f t="shared" si="3"/>
        <v>4</v>
      </c>
      <c r="Q11" s="4">
        <f t="shared" si="21"/>
        <v>21</v>
      </c>
      <c r="R11" s="23">
        <v>109.6</v>
      </c>
      <c r="S11" s="3">
        <f t="shared" si="10"/>
        <v>2</v>
      </c>
      <c r="T11" s="24">
        <f t="shared" si="4"/>
        <v>5</v>
      </c>
      <c r="U11" s="4">
        <f t="shared" si="22"/>
        <v>27</v>
      </c>
      <c r="V11" s="23" t="s">
        <v>52</v>
      </c>
      <c r="W11" s="3">
        <f t="shared" si="11"/>
        <v>0</v>
      </c>
      <c r="X11" s="24">
        <f t="shared" si="5"/>
        <v>0</v>
      </c>
      <c r="Y11" s="4">
        <f t="shared" si="23"/>
        <v>14</v>
      </c>
      <c r="Z11" s="23" t="s">
        <v>49</v>
      </c>
      <c r="AA11" s="3">
        <f t="shared" si="12"/>
        <v>0</v>
      </c>
      <c r="AB11" s="24">
        <f t="shared" si="6"/>
        <v>0</v>
      </c>
      <c r="AC11" s="4">
        <f t="shared" si="24"/>
        <v>0</v>
      </c>
      <c r="AD11" s="4">
        <f t="shared" si="7"/>
        <v>15</v>
      </c>
      <c r="AE11" s="4">
        <f t="shared" si="25"/>
        <v>95</v>
      </c>
      <c r="AF11" s="15"/>
      <c r="AH11" s="26">
        <f t="shared" si="13"/>
        <v>999</v>
      </c>
      <c r="AI11" s="26">
        <f t="shared" si="14"/>
        <v>108</v>
      </c>
      <c r="AJ11" s="26">
        <f t="shared" si="15"/>
        <v>114.8</v>
      </c>
      <c r="AK11" s="26">
        <f t="shared" si="16"/>
        <v>109.6</v>
      </c>
      <c r="AL11" s="26">
        <f t="shared" si="17"/>
        <v>999</v>
      </c>
      <c r="AM11" s="26">
        <f t="shared" si="18"/>
        <v>999</v>
      </c>
    </row>
    <row r="12" spans="1:39" ht="12.75">
      <c r="A12" s="1">
        <v>6</v>
      </c>
      <c r="B12" s="1" t="s">
        <v>30</v>
      </c>
      <c r="C12" s="1" t="s">
        <v>34</v>
      </c>
      <c r="D12" s="22" t="s">
        <v>33</v>
      </c>
      <c r="E12" s="36" t="s">
        <v>24</v>
      </c>
      <c r="F12" s="23" t="s">
        <v>52</v>
      </c>
      <c r="G12" s="3">
        <f t="shared" si="0"/>
        <v>0</v>
      </c>
      <c r="H12" s="24">
        <f t="shared" si="1"/>
        <v>0</v>
      </c>
      <c r="I12" s="4">
        <f t="shared" si="19"/>
        <v>13</v>
      </c>
      <c r="J12" s="23" t="s">
        <v>52</v>
      </c>
      <c r="K12" s="3">
        <f t="shared" si="8"/>
        <v>0</v>
      </c>
      <c r="L12" s="24">
        <f t="shared" si="2"/>
        <v>0</v>
      </c>
      <c r="M12" s="4">
        <f t="shared" si="20"/>
        <v>20</v>
      </c>
      <c r="N12" s="23">
        <v>112.77</v>
      </c>
      <c r="O12" s="3">
        <f t="shared" si="9"/>
        <v>1</v>
      </c>
      <c r="P12" s="24">
        <f t="shared" si="3"/>
        <v>6</v>
      </c>
      <c r="Q12" s="4">
        <f t="shared" si="21"/>
        <v>27</v>
      </c>
      <c r="R12" s="23">
        <v>118.68</v>
      </c>
      <c r="S12" s="3">
        <f t="shared" si="10"/>
        <v>2</v>
      </c>
      <c r="T12" s="24">
        <f t="shared" si="4"/>
        <v>5</v>
      </c>
      <c r="U12" s="4">
        <f t="shared" si="22"/>
        <v>32</v>
      </c>
      <c r="V12" s="23">
        <v>136.16</v>
      </c>
      <c r="W12" s="3">
        <f t="shared" si="11"/>
        <v>3</v>
      </c>
      <c r="X12" s="24">
        <f t="shared" si="5"/>
        <v>4</v>
      </c>
      <c r="Y12" s="4">
        <f t="shared" si="23"/>
        <v>18</v>
      </c>
      <c r="Z12" s="23" t="s">
        <v>49</v>
      </c>
      <c r="AA12" s="3">
        <f t="shared" si="12"/>
        <v>0</v>
      </c>
      <c r="AB12" s="24">
        <f t="shared" si="6"/>
        <v>0</v>
      </c>
      <c r="AC12" s="4">
        <f t="shared" si="24"/>
        <v>0</v>
      </c>
      <c r="AD12" s="4">
        <f t="shared" si="7"/>
        <v>15</v>
      </c>
      <c r="AE12" s="4">
        <f t="shared" si="25"/>
        <v>110</v>
      </c>
      <c r="AF12" s="15"/>
      <c r="AH12" s="26">
        <f t="shared" si="13"/>
        <v>999</v>
      </c>
      <c r="AI12" s="26">
        <f t="shared" si="14"/>
        <v>999</v>
      </c>
      <c r="AJ12" s="26">
        <f t="shared" si="15"/>
        <v>112.77</v>
      </c>
      <c r="AK12" s="26">
        <f t="shared" si="16"/>
        <v>118.68</v>
      </c>
      <c r="AL12" s="26">
        <f t="shared" si="17"/>
        <v>136.16</v>
      </c>
      <c r="AM12" s="26">
        <f t="shared" si="18"/>
        <v>999</v>
      </c>
    </row>
    <row r="13" spans="1:39" ht="12.75">
      <c r="A13" s="1">
        <v>7</v>
      </c>
      <c r="B13" s="1" t="s">
        <v>42</v>
      </c>
      <c r="C13" s="1" t="s">
        <v>34</v>
      </c>
      <c r="D13" s="22" t="s">
        <v>36</v>
      </c>
      <c r="E13" s="39" t="s">
        <v>29</v>
      </c>
      <c r="F13" s="23">
        <v>125.22</v>
      </c>
      <c r="G13" s="3">
        <f t="shared" si="0"/>
        <v>4</v>
      </c>
      <c r="H13" s="24">
        <f t="shared" si="1"/>
        <v>3</v>
      </c>
      <c r="I13" s="4">
        <f t="shared" si="19"/>
        <v>16</v>
      </c>
      <c r="J13" s="23">
        <v>121.98</v>
      </c>
      <c r="K13" s="3">
        <f t="shared" si="8"/>
        <v>3</v>
      </c>
      <c r="L13" s="24">
        <f t="shared" si="2"/>
        <v>4</v>
      </c>
      <c r="M13" s="4">
        <f t="shared" si="20"/>
        <v>24</v>
      </c>
      <c r="N13" s="23">
        <v>116.9</v>
      </c>
      <c r="O13" s="3">
        <f t="shared" si="9"/>
        <v>1</v>
      </c>
      <c r="P13" s="24">
        <f t="shared" si="3"/>
        <v>6</v>
      </c>
      <c r="Q13" s="4">
        <f t="shared" si="21"/>
        <v>33</v>
      </c>
      <c r="R13" s="23">
        <v>117.51</v>
      </c>
      <c r="S13" s="3">
        <f t="shared" si="10"/>
        <v>2</v>
      </c>
      <c r="T13" s="24">
        <f t="shared" si="4"/>
        <v>5</v>
      </c>
      <c r="U13" s="4">
        <f t="shared" si="22"/>
        <v>37</v>
      </c>
      <c r="V13" s="23">
        <v>126.68</v>
      </c>
      <c r="W13" s="3">
        <f t="shared" si="11"/>
        <v>5</v>
      </c>
      <c r="X13" s="24">
        <f t="shared" si="5"/>
        <v>2</v>
      </c>
      <c r="Y13" s="4">
        <f t="shared" si="23"/>
        <v>20</v>
      </c>
      <c r="Z13" s="23" t="s">
        <v>49</v>
      </c>
      <c r="AA13" s="3">
        <f t="shared" si="12"/>
        <v>0</v>
      </c>
      <c r="AB13" s="24">
        <f t="shared" si="6"/>
        <v>0</v>
      </c>
      <c r="AC13" s="4">
        <f t="shared" si="24"/>
        <v>0</v>
      </c>
      <c r="AD13" s="4">
        <f t="shared" si="7"/>
        <v>20</v>
      </c>
      <c r="AE13" s="4">
        <f t="shared" si="25"/>
        <v>130</v>
      </c>
      <c r="AF13" s="15"/>
      <c r="AH13" s="26">
        <f t="shared" si="13"/>
        <v>125.22</v>
      </c>
      <c r="AI13" s="26">
        <f t="shared" si="14"/>
        <v>121.98</v>
      </c>
      <c r="AJ13" s="26">
        <f t="shared" si="15"/>
        <v>116.9</v>
      </c>
      <c r="AK13" s="26">
        <f t="shared" si="16"/>
        <v>117.51</v>
      </c>
      <c r="AL13" s="26">
        <f t="shared" si="17"/>
        <v>126.68</v>
      </c>
      <c r="AM13" s="26">
        <f t="shared" si="18"/>
        <v>999</v>
      </c>
    </row>
    <row r="14" spans="1:39" ht="12.75">
      <c r="A14" s="1">
        <v>8</v>
      </c>
      <c r="B14" s="1" t="s">
        <v>43</v>
      </c>
      <c r="C14" s="1" t="s">
        <v>31</v>
      </c>
      <c r="D14" s="22" t="s">
        <v>28</v>
      </c>
      <c r="E14" s="34" t="s">
        <v>25</v>
      </c>
      <c r="F14" s="23">
        <v>45.77</v>
      </c>
      <c r="G14" s="3">
        <f t="shared" si="0"/>
        <v>3</v>
      </c>
      <c r="H14" s="24">
        <f t="shared" si="1"/>
        <v>4</v>
      </c>
      <c r="I14" s="4">
        <f t="shared" si="19"/>
        <v>20</v>
      </c>
      <c r="J14" s="23">
        <v>41.85</v>
      </c>
      <c r="K14" s="3">
        <f t="shared" si="8"/>
        <v>1</v>
      </c>
      <c r="L14" s="24">
        <f t="shared" si="2"/>
        <v>6</v>
      </c>
      <c r="M14" s="4">
        <f t="shared" si="20"/>
        <v>30</v>
      </c>
      <c r="N14" s="23">
        <v>43.84</v>
      </c>
      <c r="O14" s="3">
        <f t="shared" si="9"/>
        <v>2</v>
      </c>
      <c r="P14" s="24">
        <f t="shared" si="3"/>
        <v>5</v>
      </c>
      <c r="Q14" s="4">
        <f t="shared" si="21"/>
        <v>38</v>
      </c>
      <c r="R14" s="23">
        <v>54.98</v>
      </c>
      <c r="S14" s="3">
        <f t="shared" si="10"/>
        <v>5</v>
      </c>
      <c r="T14" s="24">
        <f t="shared" si="4"/>
        <v>2</v>
      </c>
      <c r="U14" s="4">
        <f t="shared" si="22"/>
        <v>39</v>
      </c>
      <c r="V14" s="23">
        <v>48.53</v>
      </c>
      <c r="W14" s="3">
        <f t="shared" si="11"/>
        <v>4</v>
      </c>
      <c r="X14" s="24">
        <f t="shared" si="5"/>
        <v>3</v>
      </c>
      <c r="Y14" s="4">
        <f t="shared" si="23"/>
        <v>23</v>
      </c>
      <c r="Z14" s="23" t="s">
        <v>49</v>
      </c>
      <c r="AA14" s="3">
        <f t="shared" si="12"/>
        <v>0</v>
      </c>
      <c r="AB14" s="24">
        <f t="shared" si="6"/>
        <v>0</v>
      </c>
      <c r="AC14" s="4">
        <f t="shared" si="24"/>
        <v>0</v>
      </c>
      <c r="AD14" s="4">
        <f t="shared" si="7"/>
        <v>20</v>
      </c>
      <c r="AE14" s="4">
        <f t="shared" si="25"/>
        <v>150</v>
      </c>
      <c r="AF14" s="15"/>
      <c r="AH14" s="26">
        <f t="shared" si="13"/>
        <v>45.77</v>
      </c>
      <c r="AI14" s="26">
        <f t="shared" si="14"/>
        <v>41.85</v>
      </c>
      <c r="AJ14" s="26">
        <f t="shared" si="15"/>
        <v>43.84</v>
      </c>
      <c r="AK14" s="26">
        <f t="shared" si="16"/>
        <v>54.98</v>
      </c>
      <c r="AL14" s="26">
        <f t="shared" si="17"/>
        <v>48.53</v>
      </c>
      <c r="AM14" s="26">
        <f t="shared" si="18"/>
        <v>999</v>
      </c>
    </row>
    <row r="15" spans="1:39" ht="12.75">
      <c r="A15" s="1">
        <v>9</v>
      </c>
      <c r="B15" s="1" t="s">
        <v>43</v>
      </c>
      <c r="C15" s="1" t="s">
        <v>31</v>
      </c>
      <c r="D15" s="22" t="s">
        <v>28</v>
      </c>
      <c r="E15" s="36" t="s">
        <v>41</v>
      </c>
      <c r="F15" s="23">
        <v>45.22</v>
      </c>
      <c r="G15" s="3">
        <f t="shared" si="0"/>
        <v>4</v>
      </c>
      <c r="H15" s="24">
        <f t="shared" si="1"/>
        <v>3</v>
      </c>
      <c r="I15" s="4">
        <f t="shared" si="19"/>
        <v>23</v>
      </c>
      <c r="J15" s="23">
        <v>41.04</v>
      </c>
      <c r="K15" s="3">
        <f t="shared" si="8"/>
        <v>1</v>
      </c>
      <c r="L15" s="24">
        <f t="shared" si="2"/>
        <v>6</v>
      </c>
      <c r="M15" s="4">
        <f t="shared" si="20"/>
        <v>36</v>
      </c>
      <c r="N15" s="23">
        <v>49.25</v>
      </c>
      <c r="O15" s="3">
        <f t="shared" si="9"/>
        <v>5</v>
      </c>
      <c r="P15" s="24">
        <f t="shared" si="3"/>
        <v>2</v>
      </c>
      <c r="Q15" s="4">
        <f t="shared" si="21"/>
        <v>40</v>
      </c>
      <c r="R15" s="23">
        <v>44.72</v>
      </c>
      <c r="S15" s="3">
        <f t="shared" si="10"/>
        <v>3</v>
      </c>
      <c r="T15" s="24">
        <f t="shared" si="4"/>
        <v>4</v>
      </c>
      <c r="U15" s="4">
        <f t="shared" si="22"/>
        <v>43</v>
      </c>
      <c r="V15" s="23">
        <v>42.91</v>
      </c>
      <c r="W15" s="3">
        <f t="shared" si="11"/>
        <v>2</v>
      </c>
      <c r="X15" s="24">
        <f t="shared" si="5"/>
        <v>5</v>
      </c>
      <c r="Y15" s="4">
        <f t="shared" si="23"/>
        <v>28</v>
      </c>
      <c r="Z15" s="23" t="s">
        <v>49</v>
      </c>
      <c r="AA15" s="3">
        <f t="shared" si="12"/>
        <v>0</v>
      </c>
      <c r="AB15" s="24">
        <f t="shared" si="6"/>
        <v>0</v>
      </c>
      <c r="AC15" s="4">
        <f t="shared" si="24"/>
        <v>0</v>
      </c>
      <c r="AD15" s="4">
        <f t="shared" si="7"/>
        <v>20</v>
      </c>
      <c r="AE15" s="4">
        <f t="shared" si="25"/>
        <v>170</v>
      </c>
      <c r="AF15" s="15"/>
      <c r="AH15" s="26">
        <f t="shared" si="13"/>
        <v>45.22</v>
      </c>
      <c r="AI15" s="26">
        <f t="shared" si="14"/>
        <v>41.04</v>
      </c>
      <c r="AJ15" s="26">
        <f t="shared" si="15"/>
        <v>49.25</v>
      </c>
      <c r="AK15" s="26">
        <f t="shared" si="16"/>
        <v>44.72</v>
      </c>
      <c r="AL15" s="26">
        <f t="shared" si="17"/>
        <v>42.91</v>
      </c>
      <c r="AM15" s="26">
        <f t="shared" si="18"/>
        <v>999</v>
      </c>
    </row>
    <row r="16" spans="1:39" ht="12.75">
      <c r="A16" s="1">
        <v>10</v>
      </c>
      <c r="B16" s="1" t="s">
        <v>38</v>
      </c>
      <c r="C16" s="1" t="s">
        <v>34</v>
      </c>
      <c r="D16" s="22" t="s">
        <v>32</v>
      </c>
      <c r="E16" s="34" t="s">
        <v>25</v>
      </c>
      <c r="F16" s="23">
        <v>124.18</v>
      </c>
      <c r="G16" s="3">
        <f t="shared" si="0"/>
        <v>2</v>
      </c>
      <c r="H16" s="24">
        <f t="shared" si="1"/>
        <v>5</v>
      </c>
      <c r="I16" s="4">
        <f t="shared" si="19"/>
        <v>28</v>
      </c>
      <c r="J16" s="23">
        <v>140.11</v>
      </c>
      <c r="K16" s="3">
        <f t="shared" si="8"/>
        <v>5</v>
      </c>
      <c r="L16" s="24">
        <f t="shared" si="2"/>
        <v>2</v>
      </c>
      <c r="M16" s="4">
        <f t="shared" si="20"/>
        <v>38</v>
      </c>
      <c r="N16" s="23">
        <v>129.01</v>
      </c>
      <c r="O16" s="3">
        <f t="shared" si="9"/>
        <v>4</v>
      </c>
      <c r="P16" s="24">
        <f t="shared" si="3"/>
        <v>3</v>
      </c>
      <c r="Q16" s="4">
        <f t="shared" si="21"/>
        <v>43</v>
      </c>
      <c r="R16" s="23">
        <v>120.87</v>
      </c>
      <c r="S16" s="3">
        <f t="shared" si="10"/>
        <v>1</v>
      </c>
      <c r="T16" s="24">
        <f t="shared" si="4"/>
        <v>6</v>
      </c>
      <c r="U16" s="4">
        <f t="shared" si="22"/>
        <v>49</v>
      </c>
      <c r="V16" s="23">
        <v>127.63</v>
      </c>
      <c r="W16" s="3">
        <f t="shared" si="11"/>
        <v>3</v>
      </c>
      <c r="X16" s="24">
        <f t="shared" si="5"/>
        <v>4</v>
      </c>
      <c r="Y16" s="4">
        <f t="shared" si="23"/>
        <v>32</v>
      </c>
      <c r="Z16" s="23" t="s">
        <v>49</v>
      </c>
      <c r="AA16" s="3">
        <f t="shared" si="12"/>
        <v>0</v>
      </c>
      <c r="AB16" s="24">
        <f t="shared" si="6"/>
        <v>0</v>
      </c>
      <c r="AC16" s="4">
        <f t="shared" si="24"/>
        <v>0</v>
      </c>
      <c r="AD16" s="4">
        <f t="shared" si="7"/>
        <v>20</v>
      </c>
      <c r="AE16" s="4">
        <f t="shared" si="25"/>
        <v>190</v>
      </c>
      <c r="AF16" s="15"/>
      <c r="AH16" s="26">
        <f t="shared" si="13"/>
        <v>124.18</v>
      </c>
      <c r="AI16" s="26">
        <f t="shared" si="14"/>
        <v>140.11</v>
      </c>
      <c r="AJ16" s="26">
        <f t="shared" si="15"/>
        <v>129.01</v>
      </c>
      <c r="AK16" s="26">
        <f t="shared" si="16"/>
        <v>120.87</v>
      </c>
      <c r="AL16" s="26">
        <f t="shared" si="17"/>
        <v>127.63</v>
      </c>
      <c r="AM16" s="26">
        <f t="shared" si="18"/>
        <v>999</v>
      </c>
    </row>
    <row r="17" spans="1:39" ht="12.75">
      <c r="A17" s="1">
        <v>11</v>
      </c>
      <c r="B17" s="1" t="s">
        <v>38</v>
      </c>
      <c r="C17" s="1" t="s">
        <v>34</v>
      </c>
      <c r="D17" s="1" t="s">
        <v>32</v>
      </c>
      <c r="E17" s="36" t="s">
        <v>41</v>
      </c>
      <c r="F17" s="23">
        <v>133.47</v>
      </c>
      <c r="G17" s="3">
        <f t="shared" si="0"/>
        <v>3</v>
      </c>
      <c r="H17" s="24">
        <f t="shared" si="1"/>
        <v>4</v>
      </c>
      <c r="I17" s="4">
        <f t="shared" si="19"/>
        <v>32</v>
      </c>
      <c r="J17" s="23">
        <v>134.03</v>
      </c>
      <c r="K17" s="3">
        <f t="shared" si="8"/>
        <v>4</v>
      </c>
      <c r="L17" s="24">
        <f t="shared" si="2"/>
        <v>3</v>
      </c>
      <c r="M17" s="4">
        <f t="shared" si="20"/>
        <v>41</v>
      </c>
      <c r="N17" s="23">
        <v>118</v>
      </c>
      <c r="O17" s="3">
        <f t="shared" si="9"/>
        <v>1</v>
      </c>
      <c r="P17" s="24">
        <f t="shared" si="3"/>
        <v>6</v>
      </c>
      <c r="Q17" s="4">
        <f t="shared" si="21"/>
        <v>49</v>
      </c>
      <c r="R17" s="23">
        <v>131.87</v>
      </c>
      <c r="S17" s="3">
        <f t="shared" si="10"/>
        <v>2</v>
      </c>
      <c r="T17" s="24">
        <f t="shared" si="4"/>
        <v>5</v>
      </c>
      <c r="U17" s="4">
        <f t="shared" si="22"/>
        <v>54</v>
      </c>
      <c r="V17" s="23">
        <v>137.49</v>
      </c>
      <c r="W17" s="3">
        <f t="shared" si="11"/>
        <v>5</v>
      </c>
      <c r="X17" s="24">
        <f t="shared" si="5"/>
        <v>2</v>
      </c>
      <c r="Y17" s="4">
        <f t="shared" si="23"/>
        <v>34</v>
      </c>
      <c r="Z17" s="23" t="s">
        <v>49</v>
      </c>
      <c r="AA17" s="3">
        <f t="shared" si="12"/>
        <v>0</v>
      </c>
      <c r="AB17" s="24">
        <f t="shared" si="6"/>
        <v>0</v>
      </c>
      <c r="AC17" s="4">
        <f t="shared" si="24"/>
        <v>0</v>
      </c>
      <c r="AD17" s="4">
        <f t="shared" si="7"/>
        <v>20</v>
      </c>
      <c r="AE17" s="4">
        <f t="shared" si="25"/>
        <v>210</v>
      </c>
      <c r="AF17" s="15"/>
      <c r="AH17" s="26">
        <f t="shared" si="13"/>
        <v>133.47</v>
      </c>
      <c r="AI17" s="26">
        <f t="shared" si="14"/>
        <v>134.03</v>
      </c>
      <c r="AJ17" s="26">
        <f t="shared" si="15"/>
        <v>118</v>
      </c>
      <c r="AK17" s="26">
        <f t="shared" si="16"/>
        <v>131.87</v>
      </c>
      <c r="AL17" s="26">
        <f t="shared" si="17"/>
        <v>137.49</v>
      </c>
      <c r="AM17" s="26">
        <f t="shared" si="18"/>
        <v>999</v>
      </c>
    </row>
    <row r="18" spans="1:39" ht="12.75">
      <c r="A18" s="1">
        <v>12</v>
      </c>
      <c r="B18" s="1" t="s">
        <v>44</v>
      </c>
      <c r="C18" s="1" t="s">
        <v>31</v>
      </c>
      <c r="D18" s="22" t="s">
        <v>33</v>
      </c>
      <c r="E18" s="34" t="s">
        <v>25</v>
      </c>
      <c r="F18" s="23">
        <v>41.27</v>
      </c>
      <c r="G18" s="3">
        <f t="shared" si="0"/>
        <v>4</v>
      </c>
      <c r="H18" s="24">
        <f t="shared" si="1"/>
        <v>3</v>
      </c>
      <c r="I18" s="4">
        <f t="shared" si="19"/>
        <v>35</v>
      </c>
      <c r="J18" s="23">
        <v>39.01</v>
      </c>
      <c r="K18" s="3">
        <f t="shared" si="8"/>
        <v>3</v>
      </c>
      <c r="L18" s="24">
        <f t="shared" si="2"/>
        <v>4</v>
      </c>
      <c r="M18" s="4">
        <f t="shared" si="20"/>
        <v>45</v>
      </c>
      <c r="N18" s="23">
        <v>38.28</v>
      </c>
      <c r="O18" s="3">
        <f t="shared" si="9"/>
        <v>1</v>
      </c>
      <c r="P18" s="24">
        <f t="shared" si="3"/>
        <v>6</v>
      </c>
      <c r="Q18" s="4">
        <f t="shared" si="21"/>
        <v>55</v>
      </c>
      <c r="R18" s="23">
        <v>38.44</v>
      </c>
      <c r="S18" s="3">
        <f t="shared" si="10"/>
        <v>2</v>
      </c>
      <c r="T18" s="24">
        <f t="shared" si="4"/>
        <v>5</v>
      </c>
      <c r="U18" s="4">
        <f t="shared" si="22"/>
        <v>59</v>
      </c>
      <c r="V18" s="23">
        <v>41.68</v>
      </c>
      <c r="W18" s="3">
        <f t="shared" si="11"/>
        <v>5</v>
      </c>
      <c r="X18" s="24">
        <f t="shared" si="5"/>
        <v>2</v>
      </c>
      <c r="Y18" s="4">
        <f t="shared" si="23"/>
        <v>36</v>
      </c>
      <c r="Z18" s="23" t="s">
        <v>49</v>
      </c>
      <c r="AA18" s="3">
        <f t="shared" si="12"/>
        <v>0</v>
      </c>
      <c r="AB18" s="24">
        <f t="shared" si="6"/>
        <v>0</v>
      </c>
      <c r="AC18" s="4">
        <f t="shared" si="24"/>
        <v>0</v>
      </c>
      <c r="AD18" s="4">
        <f t="shared" si="7"/>
        <v>20</v>
      </c>
      <c r="AE18" s="4">
        <f t="shared" si="25"/>
        <v>230</v>
      </c>
      <c r="AF18" s="15"/>
      <c r="AH18" s="26">
        <f t="shared" si="13"/>
        <v>41.27</v>
      </c>
      <c r="AI18" s="26">
        <f t="shared" si="14"/>
        <v>39.01</v>
      </c>
      <c r="AJ18" s="26">
        <f t="shared" si="15"/>
        <v>38.28</v>
      </c>
      <c r="AK18" s="26">
        <f t="shared" si="16"/>
        <v>38.44</v>
      </c>
      <c r="AL18" s="26">
        <f t="shared" si="17"/>
        <v>41.68</v>
      </c>
      <c r="AM18" s="26">
        <f t="shared" si="18"/>
        <v>999</v>
      </c>
    </row>
    <row r="19" spans="1:39" ht="12.75">
      <c r="A19" s="1">
        <v>13</v>
      </c>
      <c r="B19" s="1" t="s">
        <v>44</v>
      </c>
      <c r="C19" s="1" t="s">
        <v>31</v>
      </c>
      <c r="D19" s="1" t="s">
        <v>33</v>
      </c>
      <c r="E19" s="36" t="s">
        <v>41</v>
      </c>
      <c r="F19" s="23">
        <v>44.28</v>
      </c>
      <c r="G19" s="3">
        <f t="shared" si="0"/>
        <v>5</v>
      </c>
      <c r="H19" s="24">
        <f t="shared" si="1"/>
        <v>2</v>
      </c>
      <c r="I19" s="4">
        <f t="shared" si="19"/>
        <v>37</v>
      </c>
      <c r="J19" s="23">
        <v>41.58</v>
      </c>
      <c r="K19" s="3">
        <f t="shared" si="8"/>
        <v>3</v>
      </c>
      <c r="L19" s="24">
        <f t="shared" si="2"/>
        <v>4</v>
      </c>
      <c r="M19" s="4">
        <f t="shared" si="20"/>
        <v>49</v>
      </c>
      <c r="N19" s="23">
        <v>38.27</v>
      </c>
      <c r="O19" s="3">
        <f t="shared" si="9"/>
        <v>2</v>
      </c>
      <c r="P19" s="24">
        <f t="shared" si="3"/>
        <v>5</v>
      </c>
      <c r="Q19" s="4">
        <f t="shared" si="21"/>
        <v>60</v>
      </c>
      <c r="R19" s="23">
        <v>42.2</v>
      </c>
      <c r="S19" s="3">
        <f t="shared" si="10"/>
        <v>4</v>
      </c>
      <c r="T19" s="24">
        <f t="shared" si="4"/>
        <v>3</v>
      </c>
      <c r="U19" s="4">
        <f t="shared" si="22"/>
        <v>62</v>
      </c>
      <c r="V19" s="23">
        <v>37.62</v>
      </c>
      <c r="W19" s="3">
        <f t="shared" si="11"/>
        <v>1</v>
      </c>
      <c r="X19" s="24">
        <f t="shared" si="5"/>
        <v>6</v>
      </c>
      <c r="Y19" s="4">
        <f t="shared" si="23"/>
        <v>42</v>
      </c>
      <c r="Z19" s="23" t="s">
        <v>49</v>
      </c>
      <c r="AA19" s="3">
        <f t="shared" si="12"/>
        <v>0</v>
      </c>
      <c r="AB19" s="24">
        <f t="shared" si="6"/>
        <v>0</v>
      </c>
      <c r="AC19" s="4">
        <f t="shared" si="24"/>
        <v>0</v>
      </c>
      <c r="AD19" s="4">
        <f t="shared" si="7"/>
        <v>20</v>
      </c>
      <c r="AE19" s="4">
        <f t="shared" si="25"/>
        <v>250</v>
      </c>
      <c r="AF19" s="15"/>
      <c r="AH19" s="26">
        <f t="shared" si="13"/>
        <v>44.28</v>
      </c>
      <c r="AI19" s="26">
        <f t="shared" si="14"/>
        <v>41.58</v>
      </c>
      <c r="AJ19" s="26">
        <f t="shared" si="15"/>
        <v>38.27</v>
      </c>
      <c r="AK19" s="26">
        <f t="shared" si="16"/>
        <v>42.2</v>
      </c>
      <c r="AL19" s="26">
        <f t="shared" si="17"/>
        <v>37.62</v>
      </c>
      <c r="AM19" s="26">
        <f t="shared" si="18"/>
        <v>999</v>
      </c>
    </row>
    <row r="20" spans="1:39" ht="12.75">
      <c r="A20" s="1">
        <v>14</v>
      </c>
      <c r="B20" s="1" t="s">
        <v>30</v>
      </c>
      <c r="C20" s="1" t="s">
        <v>34</v>
      </c>
      <c r="D20" s="22" t="s">
        <v>39</v>
      </c>
      <c r="E20" s="34" t="s">
        <v>25</v>
      </c>
      <c r="F20" s="23">
        <v>116.52</v>
      </c>
      <c r="G20" s="3">
        <f t="shared" si="0"/>
        <v>4</v>
      </c>
      <c r="H20" s="24">
        <f t="shared" si="1"/>
        <v>3</v>
      </c>
      <c r="I20" s="4">
        <f t="shared" si="19"/>
        <v>40</v>
      </c>
      <c r="J20" s="23">
        <v>106.8</v>
      </c>
      <c r="K20" s="3">
        <f t="shared" si="8"/>
        <v>2</v>
      </c>
      <c r="L20" s="24">
        <f t="shared" si="2"/>
        <v>5</v>
      </c>
      <c r="M20" s="4">
        <f t="shared" si="20"/>
        <v>54</v>
      </c>
      <c r="N20" s="23">
        <v>116.05</v>
      </c>
      <c r="O20" s="3">
        <f t="shared" si="9"/>
        <v>3</v>
      </c>
      <c r="P20" s="24">
        <f t="shared" si="3"/>
        <v>4</v>
      </c>
      <c r="Q20" s="4">
        <f t="shared" si="21"/>
        <v>64</v>
      </c>
      <c r="R20" s="23">
        <v>105.94</v>
      </c>
      <c r="S20" s="3">
        <f t="shared" si="10"/>
        <v>1</v>
      </c>
      <c r="T20" s="24">
        <f t="shared" si="4"/>
        <v>6</v>
      </c>
      <c r="U20" s="4">
        <f t="shared" si="22"/>
        <v>68</v>
      </c>
      <c r="V20" s="23">
        <v>125.39</v>
      </c>
      <c r="W20" s="3">
        <f t="shared" si="11"/>
        <v>5</v>
      </c>
      <c r="X20" s="24">
        <f t="shared" si="5"/>
        <v>2</v>
      </c>
      <c r="Y20" s="4">
        <f t="shared" si="23"/>
        <v>44</v>
      </c>
      <c r="Z20" s="23" t="s">
        <v>49</v>
      </c>
      <c r="AA20" s="3">
        <f t="shared" si="12"/>
        <v>0</v>
      </c>
      <c r="AB20" s="24">
        <f t="shared" si="6"/>
        <v>0</v>
      </c>
      <c r="AC20" s="4">
        <f t="shared" si="24"/>
        <v>0</v>
      </c>
      <c r="AD20" s="4">
        <f t="shared" si="7"/>
        <v>20</v>
      </c>
      <c r="AE20" s="4">
        <f t="shared" si="25"/>
        <v>270</v>
      </c>
      <c r="AF20" s="15"/>
      <c r="AH20" s="26">
        <f t="shared" si="13"/>
        <v>116.52</v>
      </c>
      <c r="AI20" s="26">
        <f t="shared" si="14"/>
        <v>106.8</v>
      </c>
      <c r="AJ20" s="26">
        <f t="shared" si="15"/>
        <v>116.05</v>
      </c>
      <c r="AK20" s="26">
        <f t="shared" si="16"/>
        <v>105.94</v>
      </c>
      <c r="AL20" s="26">
        <f t="shared" si="17"/>
        <v>125.39</v>
      </c>
      <c r="AM20" s="26">
        <f t="shared" si="18"/>
        <v>999</v>
      </c>
    </row>
    <row r="21" spans="1:39" ht="12.75">
      <c r="A21" s="1">
        <v>15</v>
      </c>
      <c r="B21" s="1" t="s">
        <v>30</v>
      </c>
      <c r="C21" s="1" t="s">
        <v>34</v>
      </c>
      <c r="D21" s="1" t="s">
        <v>39</v>
      </c>
      <c r="E21" s="36" t="s">
        <v>41</v>
      </c>
      <c r="F21" s="23">
        <v>126.67</v>
      </c>
      <c r="G21" s="3">
        <f t="shared" si="0"/>
        <v>4</v>
      </c>
      <c r="H21" s="24">
        <f t="shared" si="1"/>
        <v>3</v>
      </c>
      <c r="I21" s="4">
        <f t="shared" si="19"/>
        <v>43</v>
      </c>
      <c r="J21" s="23">
        <v>125.38</v>
      </c>
      <c r="K21" s="3">
        <f t="shared" si="8"/>
        <v>3</v>
      </c>
      <c r="L21" s="24">
        <f t="shared" si="2"/>
        <v>4</v>
      </c>
      <c r="M21" s="4">
        <f t="shared" si="20"/>
        <v>58</v>
      </c>
      <c r="N21" s="23">
        <v>118.57</v>
      </c>
      <c r="O21" s="3">
        <f t="shared" si="9"/>
        <v>1</v>
      </c>
      <c r="P21" s="24">
        <f t="shared" si="3"/>
        <v>6</v>
      </c>
      <c r="Q21" s="4">
        <f t="shared" si="21"/>
        <v>70</v>
      </c>
      <c r="R21" s="23">
        <v>124.79</v>
      </c>
      <c r="S21" s="3">
        <f t="shared" si="10"/>
        <v>2</v>
      </c>
      <c r="T21" s="24">
        <f t="shared" si="4"/>
        <v>5</v>
      </c>
      <c r="U21" s="4">
        <f t="shared" si="22"/>
        <v>73</v>
      </c>
      <c r="V21" s="23">
        <v>140.36</v>
      </c>
      <c r="W21" s="3">
        <f t="shared" si="11"/>
        <v>5</v>
      </c>
      <c r="X21" s="24">
        <f t="shared" si="5"/>
        <v>2</v>
      </c>
      <c r="Y21" s="4">
        <f t="shared" si="23"/>
        <v>46</v>
      </c>
      <c r="Z21" s="23" t="s">
        <v>49</v>
      </c>
      <c r="AA21" s="3">
        <f t="shared" si="12"/>
        <v>0</v>
      </c>
      <c r="AB21" s="24">
        <f t="shared" si="6"/>
        <v>0</v>
      </c>
      <c r="AC21" s="4">
        <f t="shared" si="24"/>
        <v>0</v>
      </c>
      <c r="AD21" s="4">
        <f t="shared" si="7"/>
        <v>20</v>
      </c>
      <c r="AE21" s="4">
        <f t="shared" si="25"/>
        <v>290</v>
      </c>
      <c r="AF21" s="15"/>
      <c r="AH21" s="26">
        <f t="shared" si="13"/>
        <v>126.67</v>
      </c>
      <c r="AI21" s="26">
        <f t="shared" si="14"/>
        <v>125.38</v>
      </c>
      <c r="AJ21" s="26">
        <f t="shared" si="15"/>
        <v>118.57</v>
      </c>
      <c r="AK21" s="26">
        <f t="shared" si="16"/>
        <v>124.79</v>
      </c>
      <c r="AL21" s="26">
        <f t="shared" si="17"/>
        <v>140.36</v>
      </c>
      <c r="AM21" s="26">
        <f t="shared" si="18"/>
        <v>999</v>
      </c>
    </row>
    <row r="22" spans="1:39" ht="12.75">
      <c r="A22" s="1">
        <v>16</v>
      </c>
      <c r="B22" s="1" t="s">
        <v>43</v>
      </c>
      <c r="C22" s="1" t="s">
        <v>31</v>
      </c>
      <c r="D22" s="22" t="s">
        <v>32</v>
      </c>
      <c r="E22" s="34" t="s">
        <v>25</v>
      </c>
      <c r="F22" s="23">
        <v>48.49</v>
      </c>
      <c r="G22" s="3">
        <f t="shared" si="0"/>
        <v>2</v>
      </c>
      <c r="H22" s="24">
        <f t="shared" si="1"/>
        <v>5</v>
      </c>
      <c r="I22" s="4">
        <f t="shared" si="19"/>
        <v>48</v>
      </c>
      <c r="J22" s="23">
        <v>44.52</v>
      </c>
      <c r="K22" s="3">
        <f t="shared" si="8"/>
        <v>1</v>
      </c>
      <c r="L22" s="24">
        <f t="shared" si="2"/>
        <v>6</v>
      </c>
      <c r="M22" s="4">
        <f t="shared" si="20"/>
        <v>64</v>
      </c>
      <c r="N22" s="23">
        <v>53.06</v>
      </c>
      <c r="O22" s="3">
        <f t="shared" si="9"/>
        <v>3</v>
      </c>
      <c r="P22" s="24">
        <f t="shared" si="3"/>
        <v>4</v>
      </c>
      <c r="Q22" s="4">
        <f t="shared" si="21"/>
        <v>74</v>
      </c>
      <c r="R22" s="23">
        <v>59.17</v>
      </c>
      <c r="S22" s="3">
        <f t="shared" si="10"/>
        <v>5</v>
      </c>
      <c r="T22" s="24">
        <f t="shared" si="4"/>
        <v>2</v>
      </c>
      <c r="U22" s="4">
        <f t="shared" si="22"/>
        <v>75</v>
      </c>
      <c r="V22" s="23">
        <v>56.32</v>
      </c>
      <c r="W22" s="3">
        <f t="shared" si="11"/>
        <v>4</v>
      </c>
      <c r="X22" s="24">
        <f t="shared" si="5"/>
        <v>3</v>
      </c>
      <c r="Y22" s="4">
        <f t="shared" si="23"/>
        <v>49</v>
      </c>
      <c r="Z22" s="23" t="s">
        <v>49</v>
      </c>
      <c r="AA22" s="3">
        <f t="shared" si="12"/>
        <v>0</v>
      </c>
      <c r="AB22" s="24">
        <f t="shared" si="6"/>
        <v>0</v>
      </c>
      <c r="AC22" s="4">
        <f t="shared" si="24"/>
        <v>0</v>
      </c>
      <c r="AD22" s="4">
        <f t="shared" si="7"/>
        <v>20</v>
      </c>
      <c r="AE22" s="4">
        <f t="shared" si="25"/>
        <v>310</v>
      </c>
      <c r="AF22" s="15"/>
      <c r="AH22" s="26">
        <f t="shared" si="13"/>
        <v>48.49</v>
      </c>
      <c r="AI22" s="26">
        <f t="shared" si="14"/>
        <v>44.52</v>
      </c>
      <c r="AJ22" s="26">
        <f t="shared" si="15"/>
        <v>53.06</v>
      </c>
      <c r="AK22" s="26">
        <f t="shared" si="16"/>
        <v>59.17</v>
      </c>
      <c r="AL22" s="26">
        <f t="shared" si="17"/>
        <v>56.32</v>
      </c>
      <c r="AM22" s="26">
        <f t="shared" si="18"/>
        <v>999</v>
      </c>
    </row>
    <row r="23" spans="1:39" ht="12.75">
      <c r="A23" s="1">
        <v>17</v>
      </c>
      <c r="B23" s="1" t="s">
        <v>43</v>
      </c>
      <c r="C23" s="1" t="s">
        <v>31</v>
      </c>
      <c r="D23" s="1" t="s">
        <v>32</v>
      </c>
      <c r="E23" s="36" t="s">
        <v>41</v>
      </c>
      <c r="F23" s="23">
        <v>53.15</v>
      </c>
      <c r="G23" s="3">
        <f t="shared" si="0"/>
        <v>5</v>
      </c>
      <c r="H23" s="24">
        <f t="shared" si="1"/>
        <v>2</v>
      </c>
      <c r="I23" s="4">
        <f t="shared" si="19"/>
        <v>50</v>
      </c>
      <c r="J23" s="23">
        <v>44.31</v>
      </c>
      <c r="K23" s="3">
        <f t="shared" si="8"/>
        <v>2</v>
      </c>
      <c r="L23" s="24">
        <f t="shared" si="2"/>
        <v>5</v>
      </c>
      <c r="M23" s="4">
        <f t="shared" si="20"/>
        <v>69</v>
      </c>
      <c r="N23" s="23">
        <v>43.47</v>
      </c>
      <c r="O23" s="3">
        <f t="shared" si="9"/>
        <v>1</v>
      </c>
      <c r="P23" s="24">
        <f t="shared" si="3"/>
        <v>6</v>
      </c>
      <c r="Q23" s="4">
        <f t="shared" si="21"/>
        <v>80</v>
      </c>
      <c r="R23" s="23">
        <v>49.42</v>
      </c>
      <c r="S23" s="3">
        <f t="shared" si="10"/>
        <v>4</v>
      </c>
      <c r="T23" s="24">
        <f t="shared" si="4"/>
        <v>3</v>
      </c>
      <c r="U23" s="4">
        <f t="shared" si="22"/>
        <v>78</v>
      </c>
      <c r="V23" s="23">
        <v>46.94</v>
      </c>
      <c r="W23" s="3">
        <f t="shared" si="11"/>
        <v>3</v>
      </c>
      <c r="X23" s="24">
        <f t="shared" si="5"/>
        <v>4</v>
      </c>
      <c r="Y23" s="4">
        <f t="shared" si="23"/>
        <v>53</v>
      </c>
      <c r="Z23" s="23" t="s">
        <v>49</v>
      </c>
      <c r="AA23" s="3">
        <f t="shared" si="12"/>
        <v>0</v>
      </c>
      <c r="AB23" s="24">
        <f t="shared" si="6"/>
        <v>0</v>
      </c>
      <c r="AC23" s="4">
        <f t="shared" si="24"/>
        <v>0</v>
      </c>
      <c r="AD23" s="4">
        <f t="shared" si="7"/>
        <v>20</v>
      </c>
      <c r="AE23" s="4">
        <f t="shared" si="25"/>
        <v>330</v>
      </c>
      <c r="AF23" s="15"/>
      <c r="AH23" s="26">
        <f t="shared" si="13"/>
        <v>53.15</v>
      </c>
      <c r="AI23" s="26">
        <f t="shared" si="14"/>
        <v>44.31</v>
      </c>
      <c r="AJ23" s="26">
        <f t="shared" si="15"/>
        <v>43.47</v>
      </c>
      <c r="AK23" s="26">
        <f t="shared" si="16"/>
        <v>49.42</v>
      </c>
      <c r="AL23" s="26">
        <f t="shared" si="17"/>
        <v>46.94</v>
      </c>
      <c r="AM23" s="26">
        <f t="shared" si="18"/>
        <v>999</v>
      </c>
    </row>
    <row r="24" spans="1:39" ht="12.75">
      <c r="A24" s="1">
        <v>18</v>
      </c>
      <c r="B24" s="1" t="s">
        <v>38</v>
      </c>
      <c r="C24" s="1" t="s">
        <v>31</v>
      </c>
      <c r="D24" s="22" t="s">
        <v>33</v>
      </c>
      <c r="E24" s="34" t="s">
        <v>25</v>
      </c>
      <c r="F24" s="23">
        <v>34.51</v>
      </c>
      <c r="G24" s="3">
        <f t="shared" si="0"/>
        <v>3</v>
      </c>
      <c r="H24" s="24">
        <f t="shared" si="1"/>
        <v>4</v>
      </c>
      <c r="I24" s="4">
        <f t="shared" si="19"/>
        <v>54</v>
      </c>
      <c r="J24" s="23">
        <v>29.33</v>
      </c>
      <c r="K24" s="3">
        <f t="shared" si="8"/>
        <v>1</v>
      </c>
      <c r="L24" s="24">
        <f t="shared" si="2"/>
        <v>6</v>
      </c>
      <c r="M24" s="4">
        <f t="shared" si="20"/>
        <v>75</v>
      </c>
      <c r="N24" s="23">
        <v>34.72</v>
      </c>
      <c r="O24" s="3">
        <f t="shared" si="9"/>
        <v>4</v>
      </c>
      <c r="P24" s="24">
        <f t="shared" si="3"/>
        <v>3</v>
      </c>
      <c r="Q24" s="4">
        <f t="shared" si="21"/>
        <v>83</v>
      </c>
      <c r="R24" s="23">
        <v>35.37</v>
      </c>
      <c r="S24" s="3">
        <f t="shared" si="10"/>
        <v>5</v>
      </c>
      <c r="T24" s="24">
        <f t="shared" si="4"/>
        <v>2</v>
      </c>
      <c r="U24" s="4">
        <f t="shared" si="22"/>
        <v>80</v>
      </c>
      <c r="V24" s="23">
        <v>34.5</v>
      </c>
      <c r="W24" s="3">
        <f t="shared" si="11"/>
        <v>2</v>
      </c>
      <c r="X24" s="24">
        <f t="shared" si="5"/>
        <v>5</v>
      </c>
      <c r="Y24" s="4">
        <f t="shared" si="23"/>
        <v>58</v>
      </c>
      <c r="Z24" s="23" t="s">
        <v>49</v>
      </c>
      <c r="AA24" s="3">
        <f t="shared" si="12"/>
        <v>0</v>
      </c>
      <c r="AB24" s="24">
        <f t="shared" si="6"/>
        <v>0</v>
      </c>
      <c r="AC24" s="4">
        <f t="shared" si="24"/>
        <v>0</v>
      </c>
      <c r="AD24" s="4">
        <f t="shared" si="7"/>
        <v>20</v>
      </c>
      <c r="AE24" s="4">
        <f t="shared" si="25"/>
        <v>350</v>
      </c>
      <c r="AF24" s="15"/>
      <c r="AH24" s="26">
        <f t="shared" si="13"/>
        <v>34.51</v>
      </c>
      <c r="AI24" s="26">
        <f t="shared" si="14"/>
        <v>29.33</v>
      </c>
      <c r="AJ24" s="26">
        <f t="shared" si="15"/>
        <v>34.72</v>
      </c>
      <c r="AK24" s="26">
        <f t="shared" si="16"/>
        <v>35.37</v>
      </c>
      <c r="AL24" s="26">
        <f t="shared" si="17"/>
        <v>34.5</v>
      </c>
      <c r="AM24" s="26">
        <f t="shared" si="18"/>
        <v>999</v>
      </c>
    </row>
    <row r="25" spans="1:39" ht="12.75">
      <c r="A25" s="1">
        <v>19</v>
      </c>
      <c r="B25" s="1" t="s">
        <v>38</v>
      </c>
      <c r="C25" s="1" t="s">
        <v>31</v>
      </c>
      <c r="D25" s="1" t="s">
        <v>33</v>
      </c>
      <c r="E25" s="36" t="s">
        <v>41</v>
      </c>
      <c r="F25" s="23">
        <v>40.38</v>
      </c>
      <c r="G25" s="3">
        <f t="shared" si="0"/>
        <v>3</v>
      </c>
      <c r="H25" s="24">
        <f t="shared" si="1"/>
        <v>4</v>
      </c>
      <c r="I25" s="4">
        <f t="shared" si="19"/>
        <v>58</v>
      </c>
      <c r="J25" s="23">
        <v>39.44</v>
      </c>
      <c r="K25" s="3">
        <f t="shared" si="8"/>
        <v>2</v>
      </c>
      <c r="L25" s="24">
        <f t="shared" si="2"/>
        <v>5</v>
      </c>
      <c r="M25" s="4">
        <f t="shared" si="20"/>
        <v>80</v>
      </c>
      <c r="N25" s="23">
        <v>37.34</v>
      </c>
      <c r="O25" s="3">
        <f t="shared" si="9"/>
        <v>1</v>
      </c>
      <c r="P25" s="24">
        <f t="shared" si="3"/>
        <v>6</v>
      </c>
      <c r="Q25" s="4">
        <f t="shared" si="21"/>
        <v>89</v>
      </c>
      <c r="R25" s="23">
        <v>41.12</v>
      </c>
      <c r="S25" s="3">
        <f t="shared" si="10"/>
        <v>5</v>
      </c>
      <c r="T25" s="24">
        <f t="shared" si="4"/>
        <v>2</v>
      </c>
      <c r="U25" s="4">
        <f t="shared" si="22"/>
        <v>82</v>
      </c>
      <c r="V25" s="23">
        <v>40.89</v>
      </c>
      <c r="W25" s="3">
        <f t="shared" si="11"/>
        <v>4</v>
      </c>
      <c r="X25" s="24">
        <f t="shared" si="5"/>
        <v>3</v>
      </c>
      <c r="Y25" s="4">
        <f t="shared" si="23"/>
        <v>61</v>
      </c>
      <c r="Z25" s="23" t="s">
        <v>49</v>
      </c>
      <c r="AA25" s="3">
        <f t="shared" si="12"/>
        <v>0</v>
      </c>
      <c r="AB25" s="24">
        <f t="shared" si="6"/>
        <v>0</v>
      </c>
      <c r="AC25" s="4">
        <f t="shared" si="24"/>
        <v>0</v>
      </c>
      <c r="AD25" s="4">
        <f t="shared" si="7"/>
        <v>20</v>
      </c>
      <c r="AE25" s="4">
        <f t="shared" si="25"/>
        <v>370</v>
      </c>
      <c r="AF25" s="15"/>
      <c r="AH25" s="26">
        <f t="shared" si="13"/>
        <v>40.38</v>
      </c>
      <c r="AI25" s="26">
        <f t="shared" si="14"/>
        <v>39.44</v>
      </c>
      <c r="AJ25" s="26">
        <f t="shared" si="15"/>
        <v>37.34</v>
      </c>
      <c r="AK25" s="26">
        <f t="shared" si="16"/>
        <v>41.12</v>
      </c>
      <c r="AL25" s="26">
        <f t="shared" si="17"/>
        <v>40.89</v>
      </c>
      <c r="AM25" s="26">
        <f t="shared" si="18"/>
        <v>999</v>
      </c>
    </row>
    <row r="26" spans="1:39" ht="12.75">
      <c r="A26" s="1">
        <v>20</v>
      </c>
      <c r="B26" s="1" t="s">
        <v>44</v>
      </c>
      <c r="C26" s="1" t="s">
        <v>34</v>
      </c>
      <c r="D26" s="22" t="s">
        <v>32</v>
      </c>
      <c r="E26" s="34" t="s">
        <v>25</v>
      </c>
      <c r="F26" s="23">
        <v>151.43</v>
      </c>
      <c r="G26" s="3">
        <f t="shared" si="0"/>
        <v>4</v>
      </c>
      <c r="H26" s="24">
        <f t="shared" si="1"/>
        <v>3</v>
      </c>
      <c r="I26" s="4">
        <f t="shared" si="19"/>
        <v>61</v>
      </c>
      <c r="J26" s="23">
        <v>134.23</v>
      </c>
      <c r="K26" s="3">
        <f t="shared" si="8"/>
        <v>1</v>
      </c>
      <c r="L26" s="24">
        <f t="shared" si="2"/>
        <v>6</v>
      </c>
      <c r="M26" s="4">
        <f t="shared" si="20"/>
        <v>86</v>
      </c>
      <c r="N26" s="23" t="s">
        <v>50</v>
      </c>
      <c r="O26" s="3">
        <f t="shared" si="9"/>
        <v>0</v>
      </c>
      <c r="P26" s="24">
        <f t="shared" si="3"/>
        <v>0</v>
      </c>
      <c r="Q26" s="4">
        <f t="shared" si="21"/>
        <v>89</v>
      </c>
      <c r="R26" s="23">
        <v>140.39</v>
      </c>
      <c r="S26" s="3">
        <f t="shared" si="10"/>
        <v>3</v>
      </c>
      <c r="T26" s="24">
        <f t="shared" si="4"/>
        <v>4</v>
      </c>
      <c r="U26" s="4">
        <f t="shared" si="22"/>
        <v>86</v>
      </c>
      <c r="V26" s="23">
        <v>139.56</v>
      </c>
      <c r="W26" s="3">
        <f t="shared" si="11"/>
        <v>2</v>
      </c>
      <c r="X26" s="24">
        <f t="shared" si="5"/>
        <v>5</v>
      </c>
      <c r="Y26" s="4">
        <f t="shared" si="23"/>
        <v>66</v>
      </c>
      <c r="Z26" s="23" t="s">
        <v>49</v>
      </c>
      <c r="AA26" s="3">
        <f t="shared" si="12"/>
        <v>0</v>
      </c>
      <c r="AB26" s="24">
        <f t="shared" si="6"/>
        <v>0</v>
      </c>
      <c r="AC26" s="4">
        <f t="shared" si="24"/>
        <v>0</v>
      </c>
      <c r="AD26" s="4">
        <f t="shared" si="7"/>
        <v>18</v>
      </c>
      <c r="AE26" s="4">
        <f t="shared" si="25"/>
        <v>388</v>
      </c>
      <c r="AF26" s="15"/>
      <c r="AH26" s="26">
        <f t="shared" si="13"/>
        <v>151.43</v>
      </c>
      <c r="AI26" s="26">
        <f t="shared" si="14"/>
        <v>134.23</v>
      </c>
      <c r="AJ26" s="26">
        <f t="shared" si="15"/>
        <v>999</v>
      </c>
      <c r="AK26" s="26">
        <f t="shared" si="16"/>
        <v>140.39</v>
      </c>
      <c r="AL26" s="26">
        <f t="shared" si="17"/>
        <v>139.56</v>
      </c>
      <c r="AM26" s="26">
        <f t="shared" si="18"/>
        <v>999</v>
      </c>
    </row>
    <row r="27" spans="1:39" ht="12.75">
      <c r="A27" s="1">
        <v>21</v>
      </c>
      <c r="B27" s="1" t="s">
        <v>44</v>
      </c>
      <c r="C27" s="1" t="s">
        <v>34</v>
      </c>
      <c r="D27" s="1" t="s">
        <v>32</v>
      </c>
      <c r="E27" s="36" t="s">
        <v>41</v>
      </c>
      <c r="F27" s="23">
        <v>141.71</v>
      </c>
      <c r="G27" s="3">
        <f t="shared" si="0"/>
        <v>4</v>
      </c>
      <c r="H27" s="24">
        <f aca="true" t="shared" si="26" ref="H27:H57">HLOOKUP(G27,$AG$4:$AN$5,2,FALSE)</f>
        <v>3</v>
      </c>
      <c r="I27" s="4">
        <f t="shared" si="19"/>
        <v>64</v>
      </c>
      <c r="J27" s="23">
        <v>138.77</v>
      </c>
      <c r="K27" s="3">
        <f t="shared" si="8"/>
        <v>2</v>
      </c>
      <c r="L27" s="24">
        <f t="shared" si="2"/>
        <v>5</v>
      </c>
      <c r="M27" s="4">
        <f t="shared" si="20"/>
        <v>91</v>
      </c>
      <c r="N27" s="23">
        <v>135.01</v>
      </c>
      <c r="O27" s="3">
        <f t="shared" si="9"/>
        <v>1</v>
      </c>
      <c r="P27" s="24">
        <f t="shared" si="3"/>
        <v>6</v>
      </c>
      <c r="Q27" s="4">
        <f t="shared" si="21"/>
        <v>95</v>
      </c>
      <c r="R27" s="23">
        <v>139.15</v>
      </c>
      <c r="S27" s="3">
        <f t="shared" si="10"/>
        <v>3</v>
      </c>
      <c r="T27" s="24">
        <f t="shared" si="4"/>
        <v>4</v>
      </c>
      <c r="U27" s="4">
        <f t="shared" si="22"/>
        <v>90</v>
      </c>
      <c r="V27" s="23">
        <v>142.12</v>
      </c>
      <c r="W27" s="3">
        <f t="shared" si="11"/>
        <v>5</v>
      </c>
      <c r="X27" s="24">
        <f t="shared" si="5"/>
        <v>2</v>
      </c>
      <c r="Y27" s="4">
        <f t="shared" si="23"/>
        <v>68</v>
      </c>
      <c r="Z27" s="23" t="s">
        <v>49</v>
      </c>
      <c r="AA27" s="3">
        <f t="shared" si="12"/>
        <v>0</v>
      </c>
      <c r="AB27" s="24">
        <f t="shared" si="6"/>
        <v>0</v>
      </c>
      <c r="AC27" s="4">
        <f t="shared" si="24"/>
        <v>0</v>
      </c>
      <c r="AD27" s="4">
        <f t="shared" si="7"/>
        <v>20</v>
      </c>
      <c r="AE27" s="4">
        <f t="shared" si="25"/>
        <v>408</v>
      </c>
      <c r="AF27" s="15"/>
      <c r="AH27" s="26">
        <f t="shared" si="13"/>
        <v>141.71</v>
      </c>
      <c r="AI27" s="26">
        <f t="shared" si="14"/>
        <v>138.77</v>
      </c>
      <c r="AJ27" s="26">
        <f t="shared" si="15"/>
        <v>135.01</v>
      </c>
      <c r="AK27" s="26">
        <f t="shared" si="16"/>
        <v>139.15</v>
      </c>
      <c r="AL27" s="26">
        <f t="shared" si="17"/>
        <v>142.12</v>
      </c>
      <c r="AM27" s="26">
        <f t="shared" si="18"/>
        <v>999</v>
      </c>
    </row>
    <row r="28" spans="1:39" ht="12.75">
      <c r="A28" s="1">
        <v>22</v>
      </c>
      <c r="B28" s="1" t="s">
        <v>30</v>
      </c>
      <c r="C28" s="1" t="s">
        <v>34</v>
      </c>
      <c r="D28" s="22" t="s">
        <v>35</v>
      </c>
      <c r="E28" s="34" t="s">
        <v>25</v>
      </c>
      <c r="F28" s="23">
        <v>106.33</v>
      </c>
      <c r="G28" s="3">
        <f t="shared" si="0"/>
        <v>4</v>
      </c>
      <c r="H28" s="24">
        <f t="shared" si="26"/>
        <v>3</v>
      </c>
      <c r="I28" s="4">
        <f t="shared" si="19"/>
        <v>67</v>
      </c>
      <c r="J28" s="23">
        <v>59.84</v>
      </c>
      <c r="K28" s="3">
        <f t="shared" si="8"/>
        <v>2</v>
      </c>
      <c r="L28" s="24">
        <f t="shared" si="2"/>
        <v>5</v>
      </c>
      <c r="M28" s="4">
        <f t="shared" si="20"/>
        <v>96</v>
      </c>
      <c r="N28" s="23">
        <v>105.43</v>
      </c>
      <c r="O28" s="3">
        <f t="shared" si="9"/>
        <v>3</v>
      </c>
      <c r="P28" s="24">
        <f t="shared" si="3"/>
        <v>4</v>
      </c>
      <c r="Q28" s="4">
        <f t="shared" si="21"/>
        <v>99</v>
      </c>
      <c r="R28" s="23">
        <v>59.13</v>
      </c>
      <c r="S28" s="3">
        <f t="shared" si="10"/>
        <v>1</v>
      </c>
      <c r="T28" s="24">
        <f t="shared" si="4"/>
        <v>6</v>
      </c>
      <c r="U28" s="4">
        <f t="shared" si="22"/>
        <v>96</v>
      </c>
      <c r="V28" s="23">
        <v>114.18</v>
      </c>
      <c r="W28" s="3">
        <f t="shared" si="11"/>
        <v>5</v>
      </c>
      <c r="X28" s="24">
        <f t="shared" si="5"/>
        <v>2</v>
      </c>
      <c r="Y28" s="4">
        <f t="shared" si="23"/>
        <v>70</v>
      </c>
      <c r="Z28" s="23" t="s">
        <v>49</v>
      </c>
      <c r="AA28" s="3">
        <f t="shared" si="12"/>
        <v>0</v>
      </c>
      <c r="AB28" s="24">
        <f t="shared" si="6"/>
        <v>0</v>
      </c>
      <c r="AC28" s="4">
        <f t="shared" si="24"/>
        <v>0</v>
      </c>
      <c r="AD28" s="4">
        <f t="shared" si="7"/>
        <v>20</v>
      </c>
      <c r="AE28" s="4">
        <f t="shared" si="25"/>
        <v>428</v>
      </c>
      <c r="AF28" s="15"/>
      <c r="AH28" s="26">
        <f t="shared" si="13"/>
        <v>106.33</v>
      </c>
      <c r="AI28" s="26">
        <f t="shared" si="14"/>
        <v>59.84</v>
      </c>
      <c r="AJ28" s="26">
        <f t="shared" si="15"/>
        <v>105.43</v>
      </c>
      <c r="AK28" s="26">
        <f t="shared" si="16"/>
        <v>59.13</v>
      </c>
      <c r="AL28" s="26">
        <f t="shared" si="17"/>
        <v>114.18</v>
      </c>
      <c r="AM28" s="26">
        <f t="shared" si="18"/>
        <v>999</v>
      </c>
    </row>
    <row r="29" spans="1:39" ht="12.75">
      <c r="A29" s="1">
        <v>23</v>
      </c>
      <c r="B29" s="1" t="s">
        <v>30</v>
      </c>
      <c r="C29" s="1" t="s">
        <v>34</v>
      </c>
      <c r="D29" s="1" t="s">
        <v>35</v>
      </c>
      <c r="E29" s="36" t="s">
        <v>41</v>
      </c>
      <c r="F29" s="23">
        <v>123.28</v>
      </c>
      <c r="G29" s="3">
        <f t="shared" si="0"/>
        <v>5</v>
      </c>
      <c r="H29" s="24">
        <f t="shared" si="26"/>
        <v>2</v>
      </c>
      <c r="I29" s="4">
        <f t="shared" si="19"/>
        <v>69</v>
      </c>
      <c r="J29" s="23">
        <v>117.88</v>
      </c>
      <c r="K29" s="3">
        <f t="shared" si="8"/>
        <v>4</v>
      </c>
      <c r="L29" s="24">
        <f t="shared" si="2"/>
        <v>3</v>
      </c>
      <c r="M29" s="4">
        <f t="shared" si="20"/>
        <v>99</v>
      </c>
      <c r="N29" s="23">
        <v>106.01</v>
      </c>
      <c r="O29" s="3">
        <f t="shared" si="9"/>
        <v>1</v>
      </c>
      <c r="P29" s="24">
        <f t="shared" si="3"/>
        <v>6</v>
      </c>
      <c r="Q29" s="4">
        <f t="shared" si="21"/>
        <v>105</v>
      </c>
      <c r="R29" s="23">
        <v>111.72</v>
      </c>
      <c r="S29" s="3">
        <f t="shared" si="10"/>
        <v>2</v>
      </c>
      <c r="T29" s="24">
        <f t="shared" si="4"/>
        <v>5</v>
      </c>
      <c r="U29" s="4">
        <f t="shared" si="22"/>
        <v>101</v>
      </c>
      <c r="V29" s="23">
        <v>116.35</v>
      </c>
      <c r="W29" s="3">
        <f t="shared" si="11"/>
        <v>3</v>
      </c>
      <c r="X29" s="24">
        <f t="shared" si="5"/>
        <v>4</v>
      </c>
      <c r="Y29" s="4">
        <f t="shared" si="23"/>
        <v>74</v>
      </c>
      <c r="Z29" s="23" t="s">
        <v>49</v>
      </c>
      <c r="AA29" s="3">
        <f t="shared" si="12"/>
        <v>0</v>
      </c>
      <c r="AB29" s="24">
        <f t="shared" si="6"/>
        <v>0</v>
      </c>
      <c r="AC29" s="4">
        <f t="shared" si="24"/>
        <v>0</v>
      </c>
      <c r="AD29" s="4">
        <f t="shared" si="7"/>
        <v>20</v>
      </c>
      <c r="AE29" s="4">
        <f t="shared" si="25"/>
        <v>448</v>
      </c>
      <c r="AF29" s="15"/>
      <c r="AH29" s="26">
        <f t="shared" si="13"/>
        <v>123.28</v>
      </c>
      <c r="AI29" s="26">
        <f t="shared" si="14"/>
        <v>117.88</v>
      </c>
      <c r="AJ29" s="26">
        <f t="shared" si="15"/>
        <v>106.01</v>
      </c>
      <c r="AK29" s="26">
        <f t="shared" si="16"/>
        <v>111.72</v>
      </c>
      <c r="AL29" s="26">
        <f t="shared" si="17"/>
        <v>116.35</v>
      </c>
      <c r="AM29" s="26">
        <f t="shared" si="18"/>
        <v>999</v>
      </c>
    </row>
    <row r="30" spans="1:39" ht="12.75">
      <c r="A30" s="1">
        <v>24</v>
      </c>
      <c r="B30" s="1" t="s">
        <v>42</v>
      </c>
      <c r="C30" s="1" t="s">
        <v>34</v>
      </c>
      <c r="D30" s="22" t="s">
        <v>37</v>
      </c>
      <c r="E30" s="39" t="s">
        <v>29</v>
      </c>
      <c r="F30" s="23">
        <v>135.84</v>
      </c>
      <c r="G30" s="3">
        <f t="shared" si="0"/>
        <v>3</v>
      </c>
      <c r="H30" s="24">
        <f t="shared" si="26"/>
        <v>4</v>
      </c>
      <c r="I30" s="4">
        <f t="shared" si="19"/>
        <v>73</v>
      </c>
      <c r="J30" s="23">
        <v>135.01</v>
      </c>
      <c r="K30" s="3">
        <f t="shared" si="8"/>
        <v>1</v>
      </c>
      <c r="L30" s="24">
        <f t="shared" si="2"/>
        <v>6</v>
      </c>
      <c r="M30" s="4">
        <f t="shared" si="20"/>
        <v>105</v>
      </c>
      <c r="N30" s="23">
        <v>135.28</v>
      </c>
      <c r="O30" s="3">
        <f t="shared" si="9"/>
        <v>2</v>
      </c>
      <c r="P30" s="24">
        <f t="shared" si="3"/>
        <v>5</v>
      </c>
      <c r="Q30" s="4">
        <f t="shared" si="21"/>
        <v>110</v>
      </c>
      <c r="R30" s="23">
        <v>138.72</v>
      </c>
      <c r="S30" s="3">
        <f t="shared" si="10"/>
        <v>4</v>
      </c>
      <c r="T30" s="24">
        <f t="shared" si="4"/>
        <v>3</v>
      </c>
      <c r="U30" s="4">
        <f t="shared" si="22"/>
        <v>104</v>
      </c>
      <c r="V30" s="23">
        <v>142.82</v>
      </c>
      <c r="W30" s="3">
        <f t="shared" si="11"/>
        <v>5</v>
      </c>
      <c r="X30" s="24">
        <f t="shared" si="5"/>
        <v>2</v>
      </c>
      <c r="Y30" s="4">
        <f t="shared" si="23"/>
        <v>76</v>
      </c>
      <c r="Z30" s="23" t="s">
        <v>49</v>
      </c>
      <c r="AA30" s="3">
        <f t="shared" si="12"/>
        <v>0</v>
      </c>
      <c r="AB30" s="24">
        <f t="shared" si="6"/>
        <v>0</v>
      </c>
      <c r="AC30" s="4">
        <f t="shared" si="24"/>
        <v>0</v>
      </c>
      <c r="AD30" s="4">
        <f t="shared" si="7"/>
        <v>20</v>
      </c>
      <c r="AE30" s="4">
        <f t="shared" si="25"/>
        <v>468</v>
      </c>
      <c r="AF30" s="15"/>
      <c r="AH30" s="26">
        <f t="shared" si="13"/>
        <v>135.84</v>
      </c>
      <c r="AI30" s="26">
        <f t="shared" si="14"/>
        <v>135.01</v>
      </c>
      <c r="AJ30" s="26">
        <f t="shared" si="15"/>
        <v>135.28</v>
      </c>
      <c r="AK30" s="26">
        <f t="shared" si="16"/>
        <v>138.72</v>
      </c>
      <c r="AL30" s="26">
        <f t="shared" si="17"/>
        <v>142.82</v>
      </c>
      <c r="AM30" s="26">
        <f t="shared" si="18"/>
        <v>999</v>
      </c>
    </row>
    <row r="31" spans="1:39" ht="12.75">
      <c r="A31" s="1">
        <v>25</v>
      </c>
      <c r="B31" s="1" t="s">
        <v>38</v>
      </c>
      <c r="C31" s="1" t="s">
        <v>34</v>
      </c>
      <c r="D31" s="1" t="s">
        <v>28</v>
      </c>
      <c r="E31" s="34" t="s">
        <v>25</v>
      </c>
      <c r="F31" s="23">
        <v>116.55</v>
      </c>
      <c r="G31" s="3">
        <f t="shared" si="0"/>
        <v>3</v>
      </c>
      <c r="H31" s="24">
        <f t="shared" si="26"/>
        <v>4</v>
      </c>
      <c r="I31" s="4">
        <f t="shared" si="19"/>
        <v>77</v>
      </c>
      <c r="J31" s="23">
        <v>111.94</v>
      </c>
      <c r="K31" s="3">
        <f t="shared" si="8"/>
        <v>1</v>
      </c>
      <c r="L31" s="24">
        <f t="shared" si="2"/>
        <v>6</v>
      </c>
      <c r="M31" s="4">
        <f t="shared" si="20"/>
        <v>111</v>
      </c>
      <c r="N31" s="23">
        <v>122.61</v>
      </c>
      <c r="O31" s="3">
        <f t="shared" si="9"/>
        <v>4</v>
      </c>
      <c r="P31" s="24">
        <f t="shared" si="3"/>
        <v>3</v>
      </c>
      <c r="Q31" s="4">
        <f t="shared" si="21"/>
        <v>113</v>
      </c>
      <c r="R31" s="23">
        <v>114.68</v>
      </c>
      <c r="S31" s="3">
        <f t="shared" si="10"/>
        <v>2</v>
      </c>
      <c r="T31" s="24">
        <f t="shared" si="4"/>
        <v>5</v>
      </c>
      <c r="U31" s="4">
        <f t="shared" si="22"/>
        <v>109</v>
      </c>
      <c r="V31" s="23">
        <v>125.49</v>
      </c>
      <c r="W31" s="3">
        <f t="shared" si="11"/>
        <v>5</v>
      </c>
      <c r="X31" s="24">
        <f t="shared" si="5"/>
        <v>2</v>
      </c>
      <c r="Y31" s="4">
        <f t="shared" si="23"/>
        <v>78</v>
      </c>
      <c r="Z31" s="23" t="s">
        <v>49</v>
      </c>
      <c r="AA31" s="3">
        <f t="shared" si="12"/>
        <v>0</v>
      </c>
      <c r="AB31" s="24">
        <f t="shared" si="6"/>
        <v>0</v>
      </c>
      <c r="AC31" s="4">
        <f t="shared" si="24"/>
        <v>0</v>
      </c>
      <c r="AD31" s="4">
        <f t="shared" si="7"/>
        <v>20</v>
      </c>
      <c r="AE31" s="4">
        <f t="shared" si="25"/>
        <v>488</v>
      </c>
      <c r="AF31" s="15"/>
      <c r="AH31" s="26">
        <f t="shared" si="13"/>
        <v>116.55</v>
      </c>
      <c r="AI31" s="26">
        <f t="shared" si="14"/>
        <v>111.94</v>
      </c>
      <c r="AJ31" s="26">
        <f t="shared" si="15"/>
        <v>122.61</v>
      </c>
      <c r="AK31" s="26">
        <f t="shared" si="16"/>
        <v>114.68</v>
      </c>
      <c r="AL31" s="26">
        <f t="shared" si="17"/>
        <v>125.49</v>
      </c>
      <c r="AM31" s="26">
        <f t="shared" si="18"/>
        <v>999</v>
      </c>
    </row>
    <row r="32" spans="1:39" ht="12.75">
      <c r="A32" s="1">
        <v>26</v>
      </c>
      <c r="B32" s="1" t="s">
        <v>38</v>
      </c>
      <c r="C32" s="1" t="s">
        <v>34</v>
      </c>
      <c r="D32" s="22" t="s">
        <v>28</v>
      </c>
      <c r="E32" s="36" t="s">
        <v>24</v>
      </c>
      <c r="F32" s="23">
        <v>131.56</v>
      </c>
      <c r="G32" s="3">
        <f t="shared" si="0"/>
        <v>4</v>
      </c>
      <c r="H32" s="24">
        <f t="shared" si="26"/>
        <v>3</v>
      </c>
      <c r="I32" s="4">
        <f t="shared" si="19"/>
        <v>80</v>
      </c>
      <c r="J32" s="23">
        <v>127.41</v>
      </c>
      <c r="K32" s="3">
        <f t="shared" si="8"/>
        <v>2</v>
      </c>
      <c r="L32" s="24">
        <f t="shared" si="2"/>
        <v>5</v>
      </c>
      <c r="M32" s="4">
        <f t="shared" si="20"/>
        <v>116</v>
      </c>
      <c r="N32" s="23">
        <v>116.11</v>
      </c>
      <c r="O32" s="3">
        <f t="shared" si="9"/>
        <v>1</v>
      </c>
      <c r="P32" s="24">
        <f t="shared" si="3"/>
        <v>6</v>
      </c>
      <c r="Q32" s="4">
        <f t="shared" si="21"/>
        <v>119</v>
      </c>
      <c r="R32" s="23">
        <v>130.56</v>
      </c>
      <c r="S32" s="3">
        <f t="shared" si="10"/>
        <v>3</v>
      </c>
      <c r="T32" s="24">
        <f t="shared" si="4"/>
        <v>4</v>
      </c>
      <c r="U32" s="4">
        <f t="shared" si="22"/>
        <v>113</v>
      </c>
      <c r="V32" s="23">
        <v>135.31</v>
      </c>
      <c r="W32" s="3">
        <f t="shared" si="11"/>
        <v>5</v>
      </c>
      <c r="X32" s="24">
        <f t="shared" si="5"/>
        <v>2</v>
      </c>
      <c r="Y32" s="4">
        <f t="shared" si="23"/>
        <v>80</v>
      </c>
      <c r="Z32" s="23" t="s">
        <v>49</v>
      </c>
      <c r="AA32" s="3">
        <f t="shared" si="12"/>
        <v>0</v>
      </c>
      <c r="AB32" s="24">
        <f t="shared" si="6"/>
        <v>0</v>
      </c>
      <c r="AC32" s="4">
        <f t="shared" si="24"/>
        <v>0</v>
      </c>
      <c r="AD32" s="4">
        <f t="shared" si="7"/>
        <v>20</v>
      </c>
      <c r="AE32" s="4">
        <f t="shared" si="25"/>
        <v>508</v>
      </c>
      <c r="AF32" s="15"/>
      <c r="AH32" s="26">
        <f t="shared" si="13"/>
        <v>131.56</v>
      </c>
      <c r="AI32" s="26">
        <f t="shared" si="14"/>
        <v>127.41</v>
      </c>
      <c r="AJ32" s="26">
        <f t="shared" si="15"/>
        <v>116.11</v>
      </c>
      <c r="AK32" s="26">
        <f t="shared" si="16"/>
        <v>130.56</v>
      </c>
      <c r="AL32" s="26">
        <f t="shared" si="17"/>
        <v>135.31</v>
      </c>
      <c r="AM32" s="26">
        <f t="shared" si="18"/>
        <v>999</v>
      </c>
    </row>
    <row r="33" spans="1:39" ht="12.75">
      <c r="A33" s="1">
        <v>27</v>
      </c>
      <c r="B33" s="1" t="s">
        <v>43</v>
      </c>
      <c r="C33" s="1" t="s">
        <v>31</v>
      </c>
      <c r="D33" s="1" t="s">
        <v>35</v>
      </c>
      <c r="E33" s="34" t="s">
        <v>25</v>
      </c>
      <c r="F33" s="23">
        <v>34.87</v>
      </c>
      <c r="G33" s="3">
        <f t="shared" si="0"/>
        <v>2</v>
      </c>
      <c r="H33" s="24">
        <f t="shared" si="26"/>
        <v>5</v>
      </c>
      <c r="I33" s="4">
        <f t="shared" si="19"/>
        <v>85</v>
      </c>
      <c r="J33" s="23">
        <v>33.93</v>
      </c>
      <c r="K33" s="3">
        <f t="shared" si="8"/>
        <v>1</v>
      </c>
      <c r="L33" s="24">
        <f t="shared" si="2"/>
        <v>6</v>
      </c>
      <c r="M33" s="4">
        <f t="shared" si="20"/>
        <v>122</v>
      </c>
      <c r="N33" s="23">
        <v>36.39</v>
      </c>
      <c r="O33" s="3">
        <f t="shared" si="9"/>
        <v>3</v>
      </c>
      <c r="P33" s="24">
        <f t="shared" si="3"/>
        <v>4</v>
      </c>
      <c r="Q33" s="4">
        <f t="shared" si="21"/>
        <v>123</v>
      </c>
      <c r="R33" s="23">
        <v>46.4</v>
      </c>
      <c r="S33" s="3">
        <f t="shared" si="10"/>
        <v>5</v>
      </c>
      <c r="T33" s="24">
        <f t="shared" si="4"/>
        <v>2</v>
      </c>
      <c r="U33" s="4">
        <f t="shared" si="22"/>
        <v>115</v>
      </c>
      <c r="V33" s="23">
        <v>43.36</v>
      </c>
      <c r="W33" s="3">
        <f t="shared" si="11"/>
        <v>4</v>
      </c>
      <c r="X33" s="24">
        <f t="shared" si="5"/>
        <v>3</v>
      </c>
      <c r="Y33" s="4">
        <f t="shared" si="23"/>
        <v>83</v>
      </c>
      <c r="Z33" s="23" t="s">
        <v>49</v>
      </c>
      <c r="AA33" s="3">
        <f t="shared" si="12"/>
        <v>0</v>
      </c>
      <c r="AB33" s="24">
        <f t="shared" si="6"/>
        <v>0</v>
      </c>
      <c r="AC33" s="4">
        <f t="shared" si="24"/>
        <v>0</v>
      </c>
      <c r="AD33" s="4">
        <f t="shared" si="7"/>
        <v>20</v>
      </c>
      <c r="AE33" s="4">
        <f t="shared" si="25"/>
        <v>528</v>
      </c>
      <c r="AF33" s="15"/>
      <c r="AH33" s="26">
        <f t="shared" si="13"/>
        <v>34.87</v>
      </c>
      <c r="AI33" s="26">
        <f t="shared" si="14"/>
        <v>33.93</v>
      </c>
      <c r="AJ33" s="26">
        <f t="shared" si="15"/>
        <v>36.39</v>
      </c>
      <c r="AK33" s="26">
        <f t="shared" si="16"/>
        <v>46.4</v>
      </c>
      <c r="AL33" s="26">
        <f t="shared" si="17"/>
        <v>43.36</v>
      </c>
      <c r="AM33" s="26">
        <f t="shared" si="18"/>
        <v>999</v>
      </c>
    </row>
    <row r="34" spans="1:39" ht="12.75">
      <c r="A34" s="1">
        <v>28</v>
      </c>
      <c r="B34" s="1" t="s">
        <v>43</v>
      </c>
      <c r="C34" s="1" t="s">
        <v>31</v>
      </c>
      <c r="D34" s="1" t="s">
        <v>35</v>
      </c>
      <c r="E34" s="36" t="s">
        <v>24</v>
      </c>
      <c r="F34" s="23">
        <v>41.16</v>
      </c>
      <c r="G34" s="3">
        <f t="shared" si="0"/>
        <v>5</v>
      </c>
      <c r="H34" s="24">
        <f t="shared" si="26"/>
        <v>2</v>
      </c>
      <c r="I34" s="4">
        <f t="shared" si="19"/>
        <v>87</v>
      </c>
      <c r="J34" s="23">
        <v>37.42</v>
      </c>
      <c r="K34" s="3">
        <f t="shared" si="8"/>
        <v>3</v>
      </c>
      <c r="L34" s="24">
        <f t="shared" si="2"/>
        <v>4</v>
      </c>
      <c r="M34" s="4">
        <f t="shared" si="20"/>
        <v>126</v>
      </c>
      <c r="N34" s="23">
        <v>37.22</v>
      </c>
      <c r="O34" s="3">
        <f t="shared" si="9"/>
        <v>2</v>
      </c>
      <c r="P34" s="24">
        <f t="shared" si="3"/>
        <v>5</v>
      </c>
      <c r="Q34" s="4">
        <f t="shared" si="21"/>
        <v>128</v>
      </c>
      <c r="R34" s="23">
        <v>37.65</v>
      </c>
      <c r="S34" s="3">
        <f t="shared" si="10"/>
        <v>4</v>
      </c>
      <c r="T34" s="24">
        <f t="shared" si="4"/>
        <v>3</v>
      </c>
      <c r="U34" s="4">
        <f t="shared" si="22"/>
        <v>118</v>
      </c>
      <c r="V34" s="23">
        <v>36.45</v>
      </c>
      <c r="W34" s="3">
        <f t="shared" si="11"/>
        <v>1</v>
      </c>
      <c r="X34" s="24">
        <f t="shared" si="5"/>
        <v>6</v>
      </c>
      <c r="Y34" s="4">
        <f t="shared" si="23"/>
        <v>89</v>
      </c>
      <c r="Z34" s="23" t="s">
        <v>49</v>
      </c>
      <c r="AA34" s="3">
        <f t="shared" si="12"/>
        <v>0</v>
      </c>
      <c r="AB34" s="24">
        <f t="shared" si="6"/>
        <v>0</v>
      </c>
      <c r="AC34" s="4">
        <f t="shared" si="24"/>
        <v>0</v>
      </c>
      <c r="AD34" s="4">
        <f t="shared" si="7"/>
        <v>20</v>
      </c>
      <c r="AE34" s="4">
        <f t="shared" si="25"/>
        <v>548</v>
      </c>
      <c r="AF34" s="15"/>
      <c r="AH34" s="26">
        <f t="shared" si="13"/>
        <v>41.16</v>
      </c>
      <c r="AI34" s="26">
        <f t="shared" si="14"/>
        <v>37.42</v>
      </c>
      <c r="AJ34" s="26">
        <f t="shared" si="15"/>
        <v>37.22</v>
      </c>
      <c r="AK34" s="26">
        <f t="shared" si="16"/>
        <v>37.65</v>
      </c>
      <c r="AL34" s="26">
        <f t="shared" si="17"/>
        <v>36.45</v>
      </c>
      <c r="AM34" s="26">
        <f t="shared" si="18"/>
        <v>999</v>
      </c>
    </row>
    <row r="35" spans="1:39" ht="12.75">
      <c r="A35" s="1">
        <v>29</v>
      </c>
      <c r="B35" s="1" t="s">
        <v>44</v>
      </c>
      <c r="C35" s="1" t="s">
        <v>34</v>
      </c>
      <c r="D35" s="1" t="s">
        <v>39</v>
      </c>
      <c r="E35" s="34" t="s">
        <v>25</v>
      </c>
      <c r="F35" s="23">
        <v>131.26</v>
      </c>
      <c r="G35" s="3">
        <f t="shared" si="0"/>
        <v>4</v>
      </c>
      <c r="H35" s="24">
        <f t="shared" si="26"/>
        <v>3</v>
      </c>
      <c r="I35" s="4">
        <f t="shared" si="19"/>
        <v>90</v>
      </c>
      <c r="J35" s="23">
        <v>131.44</v>
      </c>
      <c r="K35" s="3">
        <f t="shared" si="8"/>
        <v>5</v>
      </c>
      <c r="L35" s="24">
        <f t="shared" si="2"/>
        <v>2</v>
      </c>
      <c r="M35" s="4">
        <f t="shared" si="20"/>
        <v>128</v>
      </c>
      <c r="N35" s="23">
        <v>129.16</v>
      </c>
      <c r="O35" s="3">
        <f t="shared" si="9"/>
        <v>2</v>
      </c>
      <c r="P35" s="24">
        <f t="shared" si="3"/>
        <v>5</v>
      </c>
      <c r="Q35" s="4">
        <f t="shared" si="21"/>
        <v>133</v>
      </c>
      <c r="R35" s="23">
        <v>119.33</v>
      </c>
      <c r="S35" s="3">
        <f t="shared" si="10"/>
        <v>1</v>
      </c>
      <c r="T35" s="24">
        <f t="shared" si="4"/>
        <v>6</v>
      </c>
      <c r="U35" s="4">
        <f t="shared" si="22"/>
        <v>124</v>
      </c>
      <c r="V35" s="23">
        <v>129.77</v>
      </c>
      <c r="W35" s="3">
        <f t="shared" si="11"/>
        <v>3</v>
      </c>
      <c r="X35" s="24">
        <f t="shared" si="5"/>
        <v>4</v>
      </c>
      <c r="Y35" s="4">
        <f t="shared" si="23"/>
        <v>93</v>
      </c>
      <c r="Z35" s="23" t="s">
        <v>49</v>
      </c>
      <c r="AA35" s="3">
        <f t="shared" si="12"/>
        <v>0</v>
      </c>
      <c r="AB35" s="24">
        <f t="shared" si="6"/>
        <v>0</v>
      </c>
      <c r="AC35" s="4">
        <f t="shared" si="24"/>
        <v>0</v>
      </c>
      <c r="AD35" s="4">
        <f t="shared" si="7"/>
        <v>20</v>
      </c>
      <c r="AE35" s="4">
        <f t="shared" si="25"/>
        <v>568</v>
      </c>
      <c r="AF35" s="15"/>
      <c r="AH35" s="26">
        <f t="shared" si="13"/>
        <v>131.26</v>
      </c>
      <c r="AI35" s="26">
        <f t="shared" si="14"/>
        <v>131.44</v>
      </c>
      <c r="AJ35" s="26">
        <f t="shared" si="15"/>
        <v>129.16</v>
      </c>
      <c r="AK35" s="26">
        <f t="shared" si="16"/>
        <v>119.33</v>
      </c>
      <c r="AL35" s="26">
        <f t="shared" si="17"/>
        <v>129.77</v>
      </c>
      <c r="AM35" s="26">
        <f t="shared" si="18"/>
        <v>999</v>
      </c>
    </row>
    <row r="36" spans="1:39" ht="12.75">
      <c r="A36" s="1">
        <v>30</v>
      </c>
      <c r="B36" s="1" t="s">
        <v>44</v>
      </c>
      <c r="C36" s="1" t="s">
        <v>34</v>
      </c>
      <c r="D36" s="22" t="s">
        <v>39</v>
      </c>
      <c r="E36" s="36" t="s">
        <v>24</v>
      </c>
      <c r="F36" s="23" t="s">
        <v>52</v>
      </c>
      <c r="G36" s="3">
        <f t="shared" si="0"/>
        <v>0</v>
      </c>
      <c r="H36" s="24">
        <f t="shared" si="26"/>
        <v>0</v>
      </c>
      <c r="I36" s="4">
        <f t="shared" si="19"/>
        <v>90</v>
      </c>
      <c r="J36" s="23">
        <v>130.98</v>
      </c>
      <c r="K36" s="3">
        <f t="shared" si="8"/>
        <v>4</v>
      </c>
      <c r="L36" s="24">
        <f t="shared" si="2"/>
        <v>3</v>
      </c>
      <c r="M36" s="4">
        <f t="shared" si="20"/>
        <v>131</v>
      </c>
      <c r="N36" s="23">
        <v>125.52</v>
      </c>
      <c r="O36" s="3">
        <f t="shared" si="9"/>
        <v>3</v>
      </c>
      <c r="P36" s="24">
        <f t="shared" si="3"/>
        <v>4</v>
      </c>
      <c r="Q36" s="4">
        <f t="shared" si="21"/>
        <v>137</v>
      </c>
      <c r="R36" s="23">
        <v>123.04</v>
      </c>
      <c r="S36" s="3">
        <f t="shared" si="10"/>
        <v>1</v>
      </c>
      <c r="T36" s="24">
        <f t="shared" si="4"/>
        <v>6</v>
      </c>
      <c r="U36" s="4">
        <f t="shared" si="22"/>
        <v>130</v>
      </c>
      <c r="V36" s="23">
        <v>123.17</v>
      </c>
      <c r="W36" s="3">
        <f t="shared" si="11"/>
        <v>2</v>
      </c>
      <c r="X36" s="24">
        <f t="shared" si="5"/>
        <v>5</v>
      </c>
      <c r="Y36" s="4">
        <f t="shared" si="23"/>
        <v>98</v>
      </c>
      <c r="Z36" s="23" t="s">
        <v>49</v>
      </c>
      <c r="AA36" s="3">
        <f t="shared" si="12"/>
        <v>0</v>
      </c>
      <c r="AB36" s="24">
        <f t="shared" si="6"/>
        <v>0</v>
      </c>
      <c r="AC36" s="4">
        <f t="shared" si="24"/>
        <v>0</v>
      </c>
      <c r="AD36" s="4">
        <f t="shared" si="7"/>
        <v>18</v>
      </c>
      <c r="AE36" s="4">
        <f t="shared" si="25"/>
        <v>586</v>
      </c>
      <c r="AF36" s="15"/>
      <c r="AH36" s="26">
        <f t="shared" si="13"/>
        <v>999</v>
      </c>
      <c r="AI36" s="26">
        <f t="shared" si="14"/>
        <v>130.98</v>
      </c>
      <c r="AJ36" s="26">
        <f t="shared" si="15"/>
        <v>125.52</v>
      </c>
      <c r="AK36" s="26">
        <f t="shared" si="16"/>
        <v>123.04</v>
      </c>
      <c r="AL36" s="26">
        <f t="shared" si="17"/>
        <v>123.17</v>
      </c>
      <c r="AM36" s="26">
        <f t="shared" si="18"/>
        <v>999</v>
      </c>
    </row>
    <row r="37" spans="1:39" ht="12.75">
      <c r="A37" s="1">
        <v>31</v>
      </c>
      <c r="B37" s="1" t="s">
        <v>30</v>
      </c>
      <c r="C37" s="1" t="s">
        <v>34</v>
      </c>
      <c r="D37" s="1" t="s">
        <v>28</v>
      </c>
      <c r="E37" s="34" t="s">
        <v>25</v>
      </c>
      <c r="F37" s="23">
        <v>113.62</v>
      </c>
      <c r="G37" s="3">
        <f t="shared" si="0"/>
        <v>3</v>
      </c>
      <c r="H37" s="24">
        <f t="shared" si="26"/>
        <v>4</v>
      </c>
      <c r="I37" s="4">
        <f t="shared" si="19"/>
        <v>94</v>
      </c>
      <c r="J37" s="23">
        <v>109.77</v>
      </c>
      <c r="K37" s="3">
        <f t="shared" si="8"/>
        <v>1</v>
      </c>
      <c r="L37" s="24">
        <f t="shared" si="2"/>
        <v>6</v>
      </c>
      <c r="M37" s="4">
        <f t="shared" si="20"/>
        <v>137</v>
      </c>
      <c r="N37" s="23">
        <v>120.21</v>
      </c>
      <c r="O37" s="3">
        <f t="shared" si="9"/>
        <v>4</v>
      </c>
      <c r="P37" s="24">
        <f t="shared" si="3"/>
        <v>3</v>
      </c>
      <c r="Q37" s="4">
        <f t="shared" si="21"/>
        <v>140</v>
      </c>
      <c r="R37" s="23">
        <v>112.4</v>
      </c>
      <c r="S37" s="3">
        <f t="shared" si="10"/>
        <v>2</v>
      </c>
      <c r="T37" s="24">
        <f t="shared" si="4"/>
        <v>5</v>
      </c>
      <c r="U37" s="4">
        <f t="shared" si="22"/>
        <v>135</v>
      </c>
      <c r="V37" s="23" t="s">
        <v>52</v>
      </c>
      <c r="W37" s="3">
        <f t="shared" si="11"/>
        <v>0</v>
      </c>
      <c r="X37" s="24">
        <f t="shared" si="5"/>
        <v>0</v>
      </c>
      <c r="Y37" s="4">
        <f t="shared" si="23"/>
        <v>98</v>
      </c>
      <c r="Z37" s="23" t="s">
        <v>49</v>
      </c>
      <c r="AA37" s="3">
        <f t="shared" si="12"/>
        <v>0</v>
      </c>
      <c r="AB37" s="24">
        <f t="shared" si="6"/>
        <v>0</v>
      </c>
      <c r="AC37" s="4">
        <f t="shared" si="24"/>
        <v>0</v>
      </c>
      <c r="AD37" s="4">
        <f t="shared" si="7"/>
        <v>18</v>
      </c>
      <c r="AE37" s="4">
        <f t="shared" si="25"/>
        <v>604</v>
      </c>
      <c r="AF37" s="15"/>
      <c r="AH37" s="26">
        <f t="shared" si="13"/>
        <v>113.62</v>
      </c>
      <c r="AI37" s="26">
        <f t="shared" si="14"/>
        <v>109.77</v>
      </c>
      <c r="AJ37" s="26">
        <f t="shared" si="15"/>
        <v>120.21</v>
      </c>
      <c r="AK37" s="26">
        <f t="shared" si="16"/>
        <v>112.4</v>
      </c>
      <c r="AL37" s="26">
        <f t="shared" si="17"/>
        <v>999</v>
      </c>
      <c r="AM37" s="26">
        <f t="shared" si="18"/>
        <v>999</v>
      </c>
    </row>
    <row r="38" spans="1:39" ht="12.75">
      <c r="A38" s="1">
        <v>32</v>
      </c>
      <c r="B38" s="1" t="s">
        <v>30</v>
      </c>
      <c r="C38" s="1" t="s">
        <v>34</v>
      </c>
      <c r="D38" s="22" t="s">
        <v>28</v>
      </c>
      <c r="E38" s="36" t="s">
        <v>24</v>
      </c>
      <c r="F38" s="23">
        <v>136.7</v>
      </c>
      <c r="G38" s="3">
        <f t="shared" si="0"/>
        <v>5</v>
      </c>
      <c r="H38" s="24">
        <f t="shared" si="26"/>
        <v>2</v>
      </c>
      <c r="I38" s="4">
        <f t="shared" si="19"/>
        <v>96</v>
      </c>
      <c r="J38" s="23">
        <v>130.66</v>
      </c>
      <c r="K38" s="3">
        <f t="shared" si="8"/>
        <v>4</v>
      </c>
      <c r="L38" s="24">
        <f t="shared" si="2"/>
        <v>3</v>
      </c>
      <c r="M38" s="4">
        <f t="shared" si="20"/>
        <v>140</v>
      </c>
      <c r="N38" s="23">
        <v>120.26</v>
      </c>
      <c r="O38" s="3">
        <f t="shared" si="9"/>
        <v>1</v>
      </c>
      <c r="P38" s="24">
        <f t="shared" si="3"/>
        <v>6</v>
      </c>
      <c r="Q38" s="4">
        <f t="shared" si="21"/>
        <v>146</v>
      </c>
      <c r="R38" s="23">
        <v>126.68</v>
      </c>
      <c r="S38" s="3">
        <f t="shared" si="10"/>
        <v>3</v>
      </c>
      <c r="T38" s="24">
        <f t="shared" si="4"/>
        <v>4</v>
      </c>
      <c r="U38" s="4">
        <f t="shared" si="22"/>
        <v>139</v>
      </c>
      <c r="V38" s="23">
        <v>120.8</v>
      </c>
      <c r="W38" s="3">
        <f t="shared" si="11"/>
        <v>2</v>
      </c>
      <c r="X38" s="24">
        <f t="shared" si="5"/>
        <v>5</v>
      </c>
      <c r="Y38" s="4">
        <f t="shared" si="23"/>
        <v>103</v>
      </c>
      <c r="Z38" s="23" t="s">
        <v>49</v>
      </c>
      <c r="AA38" s="3">
        <f t="shared" si="12"/>
        <v>0</v>
      </c>
      <c r="AB38" s="24">
        <f t="shared" si="6"/>
        <v>0</v>
      </c>
      <c r="AC38" s="4">
        <f t="shared" si="24"/>
        <v>0</v>
      </c>
      <c r="AD38" s="4">
        <f t="shared" si="7"/>
        <v>20</v>
      </c>
      <c r="AE38" s="4">
        <f t="shared" si="25"/>
        <v>624</v>
      </c>
      <c r="AF38" s="15"/>
      <c r="AH38" s="26">
        <f t="shared" si="13"/>
        <v>136.7</v>
      </c>
      <c r="AI38" s="26">
        <f t="shared" si="14"/>
        <v>130.66</v>
      </c>
      <c r="AJ38" s="26">
        <f t="shared" si="15"/>
        <v>120.26</v>
      </c>
      <c r="AK38" s="26">
        <f t="shared" si="16"/>
        <v>126.68</v>
      </c>
      <c r="AL38" s="26">
        <f t="shared" si="17"/>
        <v>120.8</v>
      </c>
      <c r="AM38" s="26">
        <f t="shared" si="18"/>
        <v>999</v>
      </c>
    </row>
    <row r="39" spans="1:39" ht="12.75">
      <c r="A39" s="1">
        <v>33</v>
      </c>
      <c r="B39" s="1" t="s">
        <v>38</v>
      </c>
      <c r="C39" s="1" t="s">
        <v>34</v>
      </c>
      <c r="D39" s="1" t="s">
        <v>35</v>
      </c>
      <c r="E39" s="34" t="s">
        <v>25</v>
      </c>
      <c r="F39" s="23">
        <v>106.27</v>
      </c>
      <c r="G39" s="3">
        <f t="shared" si="0"/>
        <v>2</v>
      </c>
      <c r="H39" s="24">
        <f t="shared" si="26"/>
        <v>5</v>
      </c>
      <c r="I39" s="4">
        <f t="shared" si="19"/>
        <v>101</v>
      </c>
      <c r="J39" s="23">
        <v>100.47</v>
      </c>
      <c r="K39" s="3">
        <f t="shared" si="8"/>
        <v>1</v>
      </c>
      <c r="L39" s="24">
        <f aca="true" t="shared" si="27" ref="L39:L57">HLOOKUP(K39,$AG$4:$AN$5,2,FALSE)</f>
        <v>6</v>
      </c>
      <c r="M39" s="4">
        <f t="shared" si="20"/>
        <v>146</v>
      </c>
      <c r="N39" s="23">
        <v>111.03</v>
      </c>
      <c r="O39" s="3">
        <f t="shared" si="9"/>
        <v>5</v>
      </c>
      <c r="P39" s="24">
        <f aca="true" t="shared" si="28" ref="P39:P57">HLOOKUP(O39,$AG$4:$AN$5,2,FALSE)</f>
        <v>2</v>
      </c>
      <c r="Q39" s="4">
        <f t="shared" si="21"/>
        <v>148</v>
      </c>
      <c r="R39" s="23">
        <v>107.24</v>
      </c>
      <c r="S39" s="3">
        <f t="shared" si="10"/>
        <v>3</v>
      </c>
      <c r="T39" s="24">
        <f aca="true" t="shared" si="29" ref="T39:T57">HLOOKUP(S39,$AG$4:$AN$5,2,FALSE)</f>
        <v>4</v>
      </c>
      <c r="U39" s="4">
        <f t="shared" si="22"/>
        <v>143</v>
      </c>
      <c r="V39" s="23">
        <v>108.63</v>
      </c>
      <c r="W39" s="3">
        <f t="shared" si="11"/>
        <v>4</v>
      </c>
      <c r="X39" s="24">
        <f aca="true" t="shared" si="30" ref="X39:X57">HLOOKUP(W39,$AG$4:$AN$5,2,FALSE)</f>
        <v>3</v>
      </c>
      <c r="Y39" s="4">
        <f t="shared" si="23"/>
        <v>106</v>
      </c>
      <c r="Z39" s="23" t="s">
        <v>49</v>
      </c>
      <c r="AA39" s="3">
        <f t="shared" si="12"/>
        <v>0</v>
      </c>
      <c r="AB39" s="24">
        <f aca="true" t="shared" si="31" ref="AB39:AB57">HLOOKUP(AA39,$AG$4:$AN$5,2,FALSE)</f>
        <v>0</v>
      </c>
      <c r="AC39" s="4">
        <f t="shared" si="24"/>
        <v>0</v>
      </c>
      <c r="AD39" s="4">
        <f>H39+L39+P39+T39+X39+AB39</f>
        <v>20</v>
      </c>
      <c r="AE39" s="4">
        <f t="shared" si="25"/>
        <v>644</v>
      </c>
      <c r="AF39" s="15"/>
      <c r="AH39" s="26">
        <f t="shared" si="13"/>
        <v>106.27</v>
      </c>
      <c r="AI39" s="26">
        <f t="shared" si="14"/>
        <v>100.47</v>
      </c>
      <c r="AJ39" s="26">
        <f t="shared" si="15"/>
        <v>111.03</v>
      </c>
      <c r="AK39" s="26">
        <f t="shared" si="16"/>
        <v>107.24</v>
      </c>
      <c r="AL39" s="26">
        <f t="shared" si="17"/>
        <v>108.63</v>
      </c>
      <c r="AM39" s="26">
        <f t="shared" si="18"/>
        <v>999</v>
      </c>
    </row>
    <row r="40" spans="1:39" ht="12.75">
      <c r="A40" s="1">
        <v>34</v>
      </c>
      <c r="B40" s="1" t="s">
        <v>38</v>
      </c>
      <c r="C40" s="1" t="s">
        <v>34</v>
      </c>
      <c r="D40" s="1" t="s">
        <v>35</v>
      </c>
      <c r="E40" s="36" t="s">
        <v>24</v>
      </c>
      <c r="F40" s="23">
        <v>121.56</v>
      </c>
      <c r="G40" s="3">
        <f t="shared" si="0"/>
        <v>4</v>
      </c>
      <c r="H40" s="24">
        <f t="shared" si="26"/>
        <v>3</v>
      </c>
      <c r="I40" s="4">
        <f t="shared" si="19"/>
        <v>104</v>
      </c>
      <c r="J40" s="23">
        <v>119.69</v>
      </c>
      <c r="K40" s="3">
        <f t="shared" si="8"/>
        <v>3</v>
      </c>
      <c r="L40" s="24">
        <f t="shared" si="27"/>
        <v>4</v>
      </c>
      <c r="M40" s="4">
        <f t="shared" si="20"/>
        <v>150</v>
      </c>
      <c r="N40" s="23">
        <v>109.65</v>
      </c>
      <c r="O40" s="3">
        <f t="shared" si="9"/>
        <v>1</v>
      </c>
      <c r="P40" s="24">
        <f t="shared" si="28"/>
        <v>6</v>
      </c>
      <c r="Q40" s="4">
        <f t="shared" si="21"/>
        <v>154</v>
      </c>
      <c r="R40" s="23">
        <v>119.33</v>
      </c>
      <c r="S40" s="3">
        <f t="shared" si="10"/>
        <v>2</v>
      </c>
      <c r="T40" s="24">
        <f t="shared" si="29"/>
        <v>5</v>
      </c>
      <c r="U40" s="4">
        <f t="shared" si="22"/>
        <v>148</v>
      </c>
      <c r="V40" s="23">
        <v>123.3</v>
      </c>
      <c r="W40" s="3">
        <f t="shared" si="11"/>
        <v>5</v>
      </c>
      <c r="X40" s="24">
        <f t="shared" si="30"/>
        <v>2</v>
      </c>
      <c r="Y40" s="4">
        <f t="shared" si="23"/>
        <v>108</v>
      </c>
      <c r="Z40" s="23" t="s">
        <v>49</v>
      </c>
      <c r="AA40" s="3">
        <f t="shared" si="12"/>
        <v>0</v>
      </c>
      <c r="AB40" s="24">
        <f t="shared" si="31"/>
        <v>0</v>
      </c>
      <c r="AC40" s="4">
        <f t="shared" si="24"/>
        <v>0</v>
      </c>
      <c r="AD40" s="4">
        <f>H40+L40+P40+T40+X40+AB40</f>
        <v>20</v>
      </c>
      <c r="AE40" s="4">
        <f t="shared" si="25"/>
        <v>664</v>
      </c>
      <c r="AF40" s="15"/>
      <c r="AH40" s="26">
        <f t="shared" si="13"/>
        <v>121.56</v>
      </c>
      <c r="AI40" s="26">
        <f t="shared" si="14"/>
        <v>119.69</v>
      </c>
      <c r="AJ40" s="26">
        <f t="shared" si="15"/>
        <v>109.65</v>
      </c>
      <c r="AK40" s="26">
        <f t="shared" si="16"/>
        <v>119.33</v>
      </c>
      <c r="AL40" s="26">
        <f t="shared" si="17"/>
        <v>123.3</v>
      </c>
      <c r="AM40" s="26">
        <f t="shared" si="18"/>
        <v>999</v>
      </c>
    </row>
    <row r="41" spans="1:39" ht="12.75">
      <c r="A41" s="1">
        <v>35</v>
      </c>
      <c r="B41" s="1" t="s">
        <v>43</v>
      </c>
      <c r="C41" s="1" t="s">
        <v>31</v>
      </c>
      <c r="D41" s="1" t="s">
        <v>33</v>
      </c>
      <c r="E41" s="34" t="s">
        <v>25</v>
      </c>
      <c r="F41" s="23">
        <v>42.75</v>
      </c>
      <c r="G41" s="3">
        <f t="shared" si="0"/>
        <v>3</v>
      </c>
      <c r="H41" s="24">
        <f t="shared" si="26"/>
        <v>4</v>
      </c>
      <c r="I41" s="4">
        <f t="shared" si="19"/>
        <v>108</v>
      </c>
      <c r="J41" s="23">
        <v>39.49</v>
      </c>
      <c r="K41" s="3">
        <f t="shared" si="8"/>
        <v>1</v>
      </c>
      <c r="L41" s="24">
        <f t="shared" si="27"/>
        <v>6</v>
      </c>
      <c r="M41" s="4">
        <f t="shared" si="20"/>
        <v>156</v>
      </c>
      <c r="N41" s="23">
        <v>42.05</v>
      </c>
      <c r="O41" s="3">
        <f t="shared" si="9"/>
        <v>2</v>
      </c>
      <c r="P41" s="24">
        <f t="shared" si="28"/>
        <v>5</v>
      </c>
      <c r="Q41" s="4">
        <f t="shared" si="21"/>
        <v>159</v>
      </c>
      <c r="R41" s="23">
        <v>48.18</v>
      </c>
      <c r="S41" s="3">
        <f t="shared" si="10"/>
        <v>4</v>
      </c>
      <c r="T41" s="24">
        <f t="shared" si="29"/>
        <v>3</v>
      </c>
      <c r="U41" s="4">
        <f t="shared" si="22"/>
        <v>151</v>
      </c>
      <c r="V41" s="23">
        <v>51.82</v>
      </c>
      <c r="W41" s="3">
        <f t="shared" si="11"/>
        <v>5</v>
      </c>
      <c r="X41" s="24">
        <f t="shared" si="30"/>
        <v>2</v>
      </c>
      <c r="Y41" s="4">
        <f t="shared" si="23"/>
        <v>110</v>
      </c>
      <c r="Z41" s="23" t="s">
        <v>49</v>
      </c>
      <c r="AA41" s="3">
        <f t="shared" si="12"/>
        <v>0</v>
      </c>
      <c r="AB41" s="24">
        <f t="shared" si="31"/>
        <v>0</v>
      </c>
      <c r="AC41" s="4">
        <f t="shared" si="24"/>
        <v>0</v>
      </c>
      <c r="AD41" s="4">
        <f>H41+L41+P41+T41+X41+AB41</f>
        <v>20</v>
      </c>
      <c r="AE41" s="4">
        <f t="shared" si="25"/>
        <v>684</v>
      </c>
      <c r="AF41" s="15"/>
      <c r="AH41" s="26">
        <f t="shared" si="13"/>
        <v>42.75</v>
      </c>
      <c r="AI41" s="26">
        <f t="shared" si="14"/>
        <v>39.49</v>
      </c>
      <c r="AJ41" s="26">
        <f t="shared" si="15"/>
        <v>42.05</v>
      </c>
      <c r="AK41" s="26">
        <f t="shared" si="16"/>
        <v>48.18</v>
      </c>
      <c r="AL41" s="26">
        <f t="shared" si="17"/>
        <v>51.82</v>
      </c>
      <c r="AM41" s="26">
        <f t="shared" si="18"/>
        <v>999</v>
      </c>
    </row>
    <row r="42" spans="1:39" ht="12.75">
      <c r="A42" s="1">
        <v>36</v>
      </c>
      <c r="B42" s="1" t="s">
        <v>43</v>
      </c>
      <c r="C42" s="1" t="s">
        <v>31</v>
      </c>
      <c r="D42" s="22" t="s">
        <v>33</v>
      </c>
      <c r="E42" s="36" t="s">
        <v>24</v>
      </c>
      <c r="F42" s="23">
        <v>46.77</v>
      </c>
      <c r="G42" s="3">
        <f t="shared" si="0"/>
        <v>5</v>
      </c>
      <c r="H42" s="24">
        <f t="shared" si="26"/>
        <v>2</v>
      </c>
      <c r="I42" s="4">
        <f t="shared" si="19"/>
        <v>110</v>
      </c>
      <c r="J42" s="23">
        <v>37.73</v>
      </c>
      <c r="K42" s="3">
        <f t="shared" si="8"/>
        <v>1</v>
      </c>
      <c r="L42" s="24">
        <f t="shared" si="27"/>
        <v>6</v>
      </c>
      <c r="M42" s="4">
        <f t="shared" si="20"/>
        <v>162</v>
      </c>
      <c r="N42" s="23">
        <v>38.35</v>
      </c>
      <c r="O42" s="3">
        <f t="shared" si="9"/>
        <v>2</v>
      </c>
      <c r="P42" s="24">
        <f t="shared" si="28"/>
        <v>5</v>
      </c>
      <c r="Q42" s="4">
        <f t="shared" si="21"/>
        <v>164</v>
      </c>
      <c r="R42" s="23">
        <v>42.79</v>
      </c>
      <c r="S42" s="3">
        <f t="shared" si="10"/>
        <v>3</v>
      </c>
      <c r="T42" s="24">
        <f t="shared" si="29"/>
        <v>4</v>
      </c>
      <c r="U42" s="4">
        <f t="shared" si="22"/>
        <v>155</v>
      </c>
      <c r="V42" s="23">
        <v>43.82</v>
      </c>
      <c r="W42" s="3">
        <f t="shared" si="11"/>
        <v>4</v>
      </c>
      <c r="X42" s="24">
        <f t="shared" si="30"/>
        <v>3</v>
      </c>
      <c r="Y42" s="4">
        <f t="shared" si="23"/>
        <v>113</v>
      </c>
      <c r="Z42" s="23" t="s">
        <v>49</v>
      </c>
      <c r="AA42" s="3">
        <f t="shared" si="12"/>
        <v>0</v>
      </c>
      <c r="AB42" s="24">
        <f t="shared" si="31"/>
        <v>0</v>
      </c>
      <c r="AC42" s="4">
        <f t="shared" si="24"/>
        <v>0</v>
      </c>
      <c r="AD42" s="4">
        <f>H42+L42+P42+T42+X42+AB42</f>
        <v>20</v>
      </c>
      <c r="AE42" s="4">
        <f t="shared" si="25"/>
        <v>704</v>
      </c>
      <c r="AF42" s="15"/>
      <c r="AH42" s="26">
        <f t="shared" si="13"/>
        <v>46.77</v>
      </c>
      <c r="AI42" s="26">
        <f t="shared" si="14"/>
        <v>37.73</v>
      </c>
      <c r="AJ42" s="26">
        <f t="shared" si="15"/>
        <v>38.35</v>
      </c>
      <c r="AK42" s="26">
        <f t="shared" si="16"/>
        <v>42.79</v>
      </c>
      <c r="AL42" s="26">
        <f t="shared" si="17"/>
        <v>43.82</v>
      </c>
      <c r="AM42" s="26">
        <f t="shared" si="18"/>
        <v>999</v>
      </c>
    </row>
    <row r="43" spans="1:39" ht="12.75">
      <c r="A43" s="1">
        <v>37</v>
      </c>
      <c r="B43" s="1" t="s">
        <v>44</v>
      </c>
      <c r="C43" s="1" t="s">
        <v>34</v>
      </c>
      <c r="D43" s="1" t="s">
        <v>35</v>
      </c>
      <c r="E43" s="34" t="s">
        <v>25</v>
      </c>
      <c r="F43" s="23" t="s">
        <v>51</v>
      </c>
      <c r="G43" s="3">
        <f aca="true" t="shared" si="32" ref="G43:G57">IF(AH43=999,0,RANK(AH43,$AH43:$AM43,1))</f>
        <v>0</v>
      </c>
      <c r="H43" s="24">
        <f t="shared" si="26"/>
        <v>0</v>
      </c>
      <c r="I43" s="4">
        <f aca="true" t="shared" si="33" ref="I43:I57">I42+H43</f>
        <v>110</v>
      </c>
      <c r="J43" s="23">
        <v>113.38</v>
      </c>
      <c r="K43" s="3">
        <f aca="true" t="shared" si="34" ref="K43:K57">IF(AI43=999,0,RANK(AI43,$AH43:$AM43,1))</f>
        <v>2</v>
      </c>
      <c r="L43" s="24">
        <f t="shared" si="27"/>
        <v>5</v>
      </c>
      <c r="M43" s="4">
        <f aca="true" t="shared" si="35" ref="M43:M57">M42+L43</f>
        <v>167</v>
      </c>
      <c r="N43" s="23">
        <v>116.17</v>
      </c>
      <c r="O43" s="3">
        <f aca="true" t="shared" si="36" ref="O43:O57">IF(AJ43=999,0,RANK(AJ43,$AH43:$AM43,1))</f>
        <v>4</v>
      </c>
      <c r="P43" s="24">
        <f t="shared" si="28"/>
        <v>3</v>
      </c>
      <c r="Q43" s="4">
        <f aca="true" t="shared" si="37" ref="Q43:Q57">Q42+P43</f>
        <v>167</v>
      </c>
      <c r="R43" s="23">
        <v>108.73</v>
      </c>
      <c r="S43" s="3">
        <f aca="true" t="shared" si="38" ref="S43:S57">IF(AK43=999,0,RANK(AK43,$AH43:$AM43,1))</f>
        <v>1</v>
      </c>
      <c r="T43" s="24">
        <f t="shared" si="29"/>
        <v>6</v>
      </c>
      <c r="U43" s="4">
        <f aca="true" t="shared" si="39" ref="U43:U57">U42+T43</f>
        <v>161</v>
      </c>
      <c r="V43" s="23">
        <v>113.6</v>
      </c>
      <c r="W43" s="3">
        <f aca="true" t="shared" si="40" ref="W43:W57">IF(AL43=999,0,RANK(AL43,$AH43:$AM43,1))</f>
        <v>3</v>
      </c>
      <c r="X43" s="24">
        <f t="shared" si="30"/>
        <v>4</v>
      </c>
      <c r="Y43" s="4">
        <f aca="true" t="shared" si="41" ref="Y43:Y57">Y42+X43</f>
        <v>117</v>
      </c>
      <c r="Z43" s="23" t="s">
        <v>49</v>
      </c>
      <c r="AA43" s="3">
        <f aca="true" t="shared" si="42" ref="AA43:AA57">IF(AM43=999,0,RANK(AM43,$AH43:$AM43,1))</f>
        <v>0</v>
      </c>
      <c r="AB43" s="24">
        <f t="shared" si="31"/>
        <v>0</v>
      </c>
      <c r="AC43" s="4">
        <f aca="true" t="shared" si="43" ref="AC43:AC57">AC42+AB43</f>
        <v>0</v>
      </c>
      <c r="AD43" s="4">
        <f aca="true" t="shared" si="44" ref="AD43:AD57">H43+L43+P43+T43+X43+AB43</f>
        <v>18</v>
      </c>
      <c r="AE43" s="4">
        <f aca="true" t="shared" si="45" ref="AE43:AE57">AE42+AD43</f>
        <v>722</v>
      </c>
      <c r="AF43" s="15"/>
      <c r="AH43" s="26">
        <f aca="true" t="shared" si="46" ref="AH43:AH57">IF(F43="dqa",999,IF(F43="dql",999,IF(F43="dqt",999,IF(F43="dqs",999,IF(F43="dqf",999,IF(F43="dnf",999,IF(F43="np",999,IF(F43="dns",999,F43))))))))</f>
        <v>999</v>
      </c>
      <c r="AI43" s="26">
        <f aca="true" t="shared" si="47" ref="AI43:AI57">IF(J43="dqa",999,IF(J43="dql",999,IF(J43="dqt",999,IF(J43="dqs",999,IF(J43="dqf",999,IF(J43="dnf",999,IF(J43="np",999,IF(J43="dns",999,J43))))))))</f>
        <v>113.38</v>
      </c>
      <c r="AJ43" s="26">
        <f aca="true" t="shared" si="48" ref="AJ43:AJ57">IF(N43="dqa",999,IF(N43="dql",999,IF(N43="dqt",999,IF(N43="dqs",999,IF(N43="dqf",999,IF(N43="dnf",999,IF(N43="np",999,IF(N43="dns",999,N43))))))))</f>
        <v>116.17</v>
      </c>
      <c r="AK43" s="26">
        <f aca="true" t="shared" si="49" ref="AK43:AK57">IF(R43="dqa",999,IF(R43="dql",999,IF(R43="dqt",999,IF(R43="dqs",999,IF(R43="dqf",999,IF(R43="dnf",999,IF(R43="np",999,IF(R43="dns",999,R43))))))))</f>
        <v>108.73</v>
      </c>
      <c r="AL43" s="26">
        <f aca="true" t="shared" si="50" ref="AL43:AL57">IF(V43="dqa",999,IF(V43="dql",999,IF(V43="dqt",999,IF(V43="dqs",999,IF(V43="dqf",999,IF(V43="dnf",999,IF(V43="np",999,IF(V43="dns",999,V43))))))))</f>
        <v>113.6</v>
      </c>
      <c r="AM43" s="26">
        <f aca="true" t="shared" si="51" ref="AM43:AM57">IF(Z43="dqa",999,IF(Z43="dql",999,IF(Z43="dqt",999,IF(Z43="dqs",999,IF(Z43="dqf",999,IF(Z43="dnf",999,IF(Z43="np",999,IF(Z43="dns",999,Z43))))))))</f>
        <v>999</v>
      </c>
    </row>
    <row r="44" spans="1:39" ht="12.75">
      <c r="A44" s="1">
        <v>38</v>
      </c>
      <c r="B44" s="1" t="s">
        <v>44</v>
      </c>
      <c r="C44" s="1" t="s">
        <v>34</v>
      </c>
      <c r="D44" s="1" t="s">
        <v>35</v>
      </c>
      <c r="E44" s="36" t="s">
        <v>24</v>
      </c>
      <c r="F44" s="23">
        <v>130.63</v>
      </c>
      <c r="G44" s="3">
        <f t="shared" si="32"/>
        <v>5</v>
      </c>
      <c r="H44" s="24">
        <f t="shared" si="26"/>
        <v>2</v>
      </c>
      <c r="I44" s="4">
        <f t="shared" si="33"/>
        <v>112</v>
      </c>
      <c r="J44" s="23">
        <v>120.84</v>
      </c>
      <c r="K44" s="3">
        <f t="shared" si="34"/>
        <v>4</v>
      </c>
      <c r="L44" s="24">
        <f t="shared" si="27"/>
        <v>3</v>
      </c>
      <c r="M44" s="4">
        <f t="shared" si="35"/>
        <v>170</v>
      </c>
      <c r="N44" s="23">
        <v>109.76</v>
      </c>
      <c r="O44" s="3">
        <f t="shared" si="36"/>
        <v>1</v>
      </c>
      <c r="P44" s="24">
        <f t="shared" si="28"/>
        <v>6</v>
      </c>
      <c r="Q44" s="4">
        <f t="shared" si="37"/>
        <v>173</v>
      </c>
      <c r="R44" s="23">
        <v>118.15</v>
      </c>
      <c r="S44" s="3">
        <f t="shared" si="38"/>
        <v>3</v>
      </c>
      <c r="T44" s="24">
        <f t="shared" si="29"/>
        <v>4</v>
      </c>
      <c r="U44" s="4">
        <f t="shared" si="39"/>
        <v>165</v>
      </c>
      <c r="V44" s="23">
        <v>113.46</v>
      </c>
      <c r="W44" s="3">
        <f t="shared" si="40"/>
        <v>2</v>
      </c>
      <c r="X44" s="24">
        <f t="shared" si="30"/>
        <v>5</v>
      </c>
      <c r="Y44" s="4">
        <f t="shared" si="41"/>
        <v>122</v>
      </c>
      <c r="Z44" s="23" t="s">
        <v>49</v>
      </c>
      <c r="AA44" s="3">
        <f t="shared" si="42"/>
        <v>0</v>
      </c>
      <c r="AB44" s="24">
        <f t="shared" si="31"/>
        <v>0</v>
      </c>
      <c r="AC44" s="4">
        <f t="shared" si="43"/>
        <v>0</v>
      </c>
      <c r="AD44" s="4">
        <f t="shared" si="44"/>
        <v>20</v>
      </c>
      <c r="AE44" s="4">
        <f t="shared" si="45"/>
        <v>742</v>
      </c>
      <c r="AF44" s="15"/>
      <c r="AH44" s="26">
        <f t="shared" si="46"/>
        <v>130.63</v>
      </c>
      <c r="AI44" s="26">
        <f t="shared" si="47"/>
        <v>120.84</v>
      </c>
      <c r="AJ44" s="26">
        <f t="shared" si="48"/>
        <v>109.76</v>
      </c>
      <c r="AK44" s="26">
        <f t="shared" si="49"/>
        <v>118.15</v>
      </c>
      <c r="AL44" s="26">
        <f t="shared" si="50"/>
        <v>113.46</v>
      </c>
      <c r="AM44" s="26">
        <f t="shared" si="51"/>
        <v>999</v>
      </c>
    </row>
    <row r="45" spans="1:39" ht="12.75">
      <c r="A45" s="1">
        <v>39</v>
      </c>
      <c r="B45" s="1" t="s">
        <v>30</v>
      </c>
      <c r="C45" s="1" t="s">
        <v>34</v>
      </c>
      <c r="D45" s="1" t="s">
        <v>32</v>
      </c>
      <c r="E45" s="34" t="s">
        <v>25</v>
      </c>
      <c r="F45" s="23">
        <v>125.96</v>
      </c>
      <c r="G45" s="3">
        <f t="shared" si="32"/>
        <v>3</v>
      </c>
      <c r="H45" s="24">
        <f t="shared" si="26"/>
        <v>4</v>
      </c>
      <c r="I45" s="4">
        <f t="shared" si="33"/>
        <v>116</v>
      </c>
      <c r="J45" s="23">
        <v>117.78</v>
      </c>
      <c r="K45" s="3">
        <f t="shared" si="34"/>
        <v>2</v>
      </c>
      <c r="L45" s="24">
        <f t="shared" si="27"/>
        <v>5</v>
      </c>
      <c r="M45" s="4">
        <f t="shared" si="35"/>
        <v>175</v>
      </c>
      <c r="N45" s="23">
        <v>126.77</v>
      </c>
      <c r="O45" s="3">
        <f t="shared" si="36"/>
        <v>4</v>
      </c>
      <c r="P45" s="24">
        <f t="shared" si="28"/>
        <v>3</v>
      </c>
      <c r="Q45" s="4">
        <f t="shared" si="37"/>
        <v>176</v>
      </c>
      <c r="R45" s="23">
        <v>114.93</v>
      </c>
      <c r="S45" s="3">
        <f t="shared" si="38"/>
        <v>1</v>
      </c>
      <c r="T45" s="24">
        <f t="shared" si="29"/>
        <v>6</v>
      </c>
      <c r="U45" s="4">
        <f t="shared" si="39"/>
        <v>171</v>
      </c>
      <c r="V45" s="23">
        <v>131.94</v>
      </c>
      <c r="W45" s="3">
        <f t="shared" si="40"/>
        <v>5</v>
      </c>
      <c r="X45" s="24">
        <f t="shared" si="30"/>
        <v>2</v>
      </c>
      <c r="Y45" s="4">
        <f t="shared" si="41"/>
        <v>124</v>
      </c>
      <c r="Z45" s="23" t="s">
        <v>49</v>
      </c>
      <c r="AA45" s="3">
        <f t="shared" si="42"/>
        <v>0</v>
      </c>
      <c r="AB45" s="24">
        <f t="shared" si="31"/>
        <v>0</v>
      </c>
      <c r="AC45" s="4">
        <f t="shared" si="43"/>
        <v>0</v>
      </c>
      <c r="AD45" s="4">
        <f t="shared" si="44"/>
        <v>20</v>
      </c>
      <c r="AE45" s="4">
        <f t="shared" si="45"/>
        <v>762</v>
      </c>
      <c r="AF45" s="15"/>
      <c r="AH45" s="26">
        <f t="shared" si="46"/>
        <v>125.96</v>
      </c>
      <c r="AI45" s="26">
        <f t="shared" si="47"/>
        <v>117.78</v>
      </c>
      <c r="AJ45" s="26">
        <f t="shared" si="48"/>
        <v>126.77</v>
      </c>
      <c r="AK45" s="26">
        <f t="shared" si="49"/>
        <v>114.93</v>
      </c>
      <c r="AL45" s="26">
        <f t="shared" si="50"/>
        <v>131.94</v>
      </c>
      <c r="AM45" s="26">
        <f t="shared" si="51"/>
        <v>999</v>
      </c>
    </row>
    <row r="46" spans="1:39" ht="12.75">
      <c r="A46" s="1">
        <v>40</v>
      </c>
      <c r="B46" s="1" t="s">
        <v>30</v>
      </c>
      <c r="C46" s="1" t="s">
        <v>34</v>
      </c>
      <c r="D46" s="22" t="s">
        <v>32</v>
      </c>
      <c r="E46" s="36" t="s">
        <v>24</v>
      </c>
      <c r="F46" s="23">
        <v>144.68</v>
      </c>
      <c r="G46" s="3">
        <f t="shared" si="32"/>
        <v>4</v>
      </c>
      <c r="H46" s="24">
        <f t="shared" si="26"/>
        <v>3</v>
      </c>
      <c r="I46" s="4">
        <f t="shared" si="33"/>
        <v>119</v>
      </c>
      <c r="J46" s="23">
        <v>133.26</v>
      </c>
      <c r="K46" s="3">
        <f t="shared" si="34"/>
        <v>2</v>
      </c>
      <c r="L46" s="24">
        <f t="shared" si="27"/>
        <v>5</v>
      </c>
      <c r="M46" s="4">
        <f t="shared" si="35"/>
        <v>180</v>
      </c>
      <c r="N46" s="23">
        <v>133.43</v>
      </c>
      <c r="O46" s="3">
        <f t="shared" si="36"/>
        <v>3</v>
      </c>
      <c r="P46" s="24">
        <f t="shared" si="28"/>
        <v>4</v>
      </c>
      <c r="Q46" s="4">
        <f t="shared" si="37"/>
        <v>180</v>
      </c>
      <c r="R46" s="23">
        <v>129.18</v>
      </c>
      <c r="S46" s="3">
        <f t="shared" si="38"/>
        <v>1</v>
      </c>
      <c r="T46" s="24">
        <f t="shared" si="29"/>
        <v>6</v>
      </c>
      <c r="U46" s="4">
        <f t="shared" si="39"/>
        <v>177</v>
      </c>
      <c r="V46" s="23" t="s">
        <v>52</v>
      </c>
      <c r="W46" s="3">
        <f t="shared" si="40"/>
        <v>0</v>
      </c>
      <c r="X46" s="24">
        <f t="shared" si="30"/>
        <v>0</v>
      </c>
      <c r="Y46" s="4">
        <f t="shared" si="41"/>
        <v>124</v>
      </c>
      <c r="Z46" s="23" t="s">
        <v>49</v>
      </c>
      <c r="AA46" s="3">
        <f t="shared" si="42"/>
        <v>0</v>
      </c>
      <c r="AB46" s="24">
        <f t="shared" si="31"/>
        <v>0</v>
      </c>
      <c r="AC46" s="4">
        <f t="shared" si="43"/>
        <v>0</v>
      </c>
      <c r="AD46" s="4">
        <f t="shared" si="44"/>
        <v>18</v>
      </c>
      <c r="AE46" s="4">
        <f t="shared" si="45"/>
        <v>780</v>
      </c>
      <c r="AF46" s="15"/>
      <c r="AH46" s="26">
        <f t="shared" si="46"/>
        <v>144.68</v>
      </c>
      <c r="AI46" s="26">
        <f t="shared" si="47"/>
        <v>133.26</v>
      </c>
      <c r="AJ46" s="26">
        <f t="shared" si="48"/>
        <v>133.43</v>
      </c>
      <c r="AK46" s="26">
        <f t="shared" si="49"/>
        <v>129.18</v>
      </c>
      <c r="AL46" s="26">
        <f t="shared" si="50"/>
        <v>999</v>
      </c>
      <c r="AM46" s="26">
        <f t="shared" si="51"/>
        <v>999</v>
      </c>
    </row>
    <row r="47" spans="1:39" ht="12.75">
      <c r="A47" s="1">
        <v>41</v>
      </c>
      <c r="B47" s="40" t="s">
        <v>45</v>
      </c>
      <c r="C47" s="40" t="s">
        <v>34</v>
      </c>
      <c r="D47" s="40" t="s">
        <v>40</v>
      </c>
      <c r="E47" s="34" t="s">
        <v>25</v>
      </c>
      <c r="F47" s="23">
        <v>121.96</v>
      </c>
      <c r="G47" s="3">
        <f t="shared" si="32"/>
        <v>2</v>
      </c>
      <c r="H47" s="24">
        <f t="shared" si="26"/>
        <v>5</v>
      </c>
      <c r="I47" s="4">
        <f t="shared" si="33"/>
        <v>124</v>
      </c>
      <c r="J47" s="23">
        <v>115.58</v>
      </c>
      <c r="K47" s="3">
        <f t="shared" si="34"/>
        <v>1</v>
      </c>
      <c r="L47" s="24">
        <f t="shared" si="27"/>
        <v>6</v>
      </c>
      <c r="M47" s="4">
        <f t="shared" si="35"/>
        <v>186</v>
      </c>
      <c r="N47" s="23">
        <v>123.46</v>
      </c>
      <c r="O47" s="3">
        <f t="shared" si="36"/>
        <v>4</v>
      </c>
      <c r="P47" s="24">
        <f t="shared" si="28"/>
        <v>3</v>
      </c>
      <c r="Q47" s="4">
        <f t="shared" si="37"/>
        <v>183</v>
      </c>
      <c r="R47" s="23">
        <v>125.31</v>
      </c>
      <c r="S47" s="3">
        <f t="shared" si="38"/>
        <v>5</v>
      </c>
      <c r="T47" s="24">
        <f t="shared" si="29"/>
        <v>2</v>
      </c>
      <c r="U47" s="4">
        <f t="shared" si="39"/>
        <v>179</v>
      </c>
      <c r="V47" s="23">
        <v>122.63</v>
      </c>
      <c r="W47" s="3">
        <f t="shared" si="40"/>
        <v>3</v>
      </c>
      <c r="X47" s="24">
        <f t="shared" si="30"/>
        <v>4</v>
      </c>
      <c r="Y47" s="4">
        <f t="shared" si="41"/>
        <v>128</v>
      </c>
      <c r="Z47" s="23" t="s">
        <v>49</v>
      </c>
      <c r="AA47" s="3">
        <f t="shared" si="42"/>
        <v>0</v>
      </c>
      <c r="AB47" s="24">
        <f t="shared" si="31"/>
        <v>0</v>
      </c>
      <c r="AC47" s="4">
        <f t="shared" si="43"/>
        <v>0</v>
      </c>
      <c r="AD47" s="4">
        <f t="shared" si="44"/>
        <v>20</v>
      </c>
      <c r="AE47" s="4">
        <f t="shared" si="45"/>
        <v>800</v>
      </c>
      <c r="AF47" s="15"/>
      <c r="AH47" s="26">
        <f t="shared" si="46"/>
        <v>121.96</v>
      </c>
      <c r="AI47" s="26">
        <f t="shared" si="47"/>
        <v>115.58</v>
      </c>
      <c r="AJ47" s="26">
        <f t="shared" si="48"/>
        <v>123.46</v>
      </c>
      <c r="AK47" s="26">
        <f t="shared" si="49"/>
        <v>125.31</v>
      </c>
      <c r="AL47" s="26">
        <f t="shared" si="50"/>
        <v>122.63</v>
      </c>
      <c r="AM47" s="26">
        <f t="shared" si="51"/>
        <v>999</v>
      </c>
    </row>
    <row r="48" spans="1:39" ht="12.75">
      <c r="A48" s="1">
        <v>42</v>
      </c>
      <c r="B48" s="40" t="s">
        <v>45</v>
      </c>
      <c r="C48" s="40" t="s">
        <v>34</v>
      </c>
      <c r="D48" s="41" t="s">
        <v>40</v>
      </c>
      <c r="E48" s="36" t="s">
        <v>24</v>
      </c>
      <c r="F48" s="23">
        <v>127.17</v>
      </c>
      <c r="G48" s="3">
        <f t="shared" si="32"/>
        <v>5</v>
      </c>
      <c r="H48" s="24">
        <f t="shared" si="26"/>
        <v>2</v>
      </c>
      <c r="I48" s="4">
        <f t="shared" si="33"/>
        <v>126</v>
      </c>
      <c r="J48" s="23">
        <v>122.2</v>
      </c>
      <c r="K48" s="3">
        <f t="shared" si="34"/>
        <v>4</v>
      </c>
      <c r="L48" s="24">
        <f t="shared" si="27"/>
        <v>3</v>
      </c>
      <c r="M48" s="4">
        <f t="shared" si="35"/>
        <v>189</v>
      </c>
      <c r="N48" s="23">
        <v>114.57</v>
      </c>
      <c r="O48" s="3">
        <f t="shared" si="36"/>
        <v>1</v>
      </c>
      <c r="P48" s="24">
        <f t="shared" si="28"/>
        <v>6</v>
      </c>
      <c r="Q48" s="4">
        <f t="shared" si="37"/>
        <v>189</v>
      </c>
      <c r="R48" s="23">
        <v>119</v>
      </c>
      <c r="S48" s="3">
        <f t="shared" si="38"/>
        <v>2</v>
      </c>
      <c r="T48" s="24">
        <f t="shared" si="29"/>
        <v>5</v>
      </c>
      <c r="U48" s="4">
        <f t="shared" si="39"/>
        <v>184</v>
      </c>
      <c r="V48" s="23">
        <v>119.01</v>
      </c>
      <c r="W48" s="3">
        <f t="shared" si="40"/>
        <v>3</v>
      </c>
      <c r="X48" s="24">
        <f t="shared" si="30"/>
        <v>4</v>
      </c>
      <c r="Y48" s="4">
        <f t="shared" si="41"/>
        <v>132</v>
      </c>
      <c r="Z48" s="23" t="s">
        <v>49</v>
      </c>
      <c r="AA48" s="3">
        <f t="shared" si="42"/>
        <v>0</v>
      </c>
      <c r="AB48" s="24">
        <f t="shared" si="31"/>
        <v>0</v>
      </c>
      <c r="AC48" s="4">
        <f t="shared" si="43"/>
        <v>0</v>
      </c>
      <c r="AD48" s="4">
        <f t="shared" si="44"/>
        <v>20</v>
      </c>
      <c r="AE48" s="4">
        <f t="shared" si="45"/>
        <v>820</v>
      </c>
      <c r="AF48" s="15"/>
      <c r="AH48" s="26">
        <f t="shared" si="46"/>
        <v>127.17</v>
      </c>
      <c r="AI48" s="26">
        <f t="shared" si="47"/>
        <v>122.2</v>
      </c>
      <c r="AJ48" s="26">
        <f t="shared" si="48"/>
        <v>114.57</v>
      </c>
      <c r="AK48" s="26">
        <f t="shared" si="49"/>
        <v>119</v>
      </c>
      <c r="AL48" s="26">
        <f t="shared" si="50"/>
        <v>119.01</v>
      </c>
      <c r="AM48" s="26">
        <f t="shared" si="51"/>
        <v>999</v>
      </c>
    </row>
    <row r="49" spans="1:39" ht="12.75">
      <c r="A49" s="1">
        <v>43</v>
      </c>
      <c r="B49" s="40" t="s">
        <v>46</v>
      </c>
      <c r="C49" s="40" t="s">
        <v>34</v>
      </c>
      <c r="D49" s="40" t="s">
        <v>40</v>
      </c>
      <c r="E49" s="34" t="s">
        <v>25</v>
      </c>
      <c r="F49" s="23">
        <v>108.89</v>
      </c>
      <c r="G49" s="3">
        <f t="shared" si="32"/>
        <v>4</v>
      </c>
      <c r="H49" s="24">
        <f t="shared" si="26"/>
        <v>3</v>
      </c>
      <c r="I49" s="4">
        <f t="shared" si="33"/>
        <v>129</v>
      </c>
      <c r="J49" s="23">
        <v>105.61</v>
      </c>
      <c r="K49" s="3">
        <f t="shared" si="34"/>
        <v>3</v>
      </c>
      <c r="L49" s="24">
        <f t="shared" si="27"/>
        <v>4</v>
      </c>
      <c r="M49" s="4">
        <f t="shared" si="35"/>
        <v>193</v>
      </c>
      <c r="N49" s="23">
        <v>104.75</v>
      </c>
      <c r="O49" s="3">
        <f t="shared" si="36"/>
        <v>2</v>
      </c>
      <c r="P49" s="24">
        <f t="shared" si="28"/>
        <v>5</v>
      </c>
      <c r="Q49" s="4">
        <f t="shared" si="37"/>
        <v>194</v>
      </c>
      <c r="R49" s="23">
        <v>100.88</v>
      </c>
      <c r="S49" s="3">
        <f t="shared" si="38"/>
        <v>1</v>
      </c>
      <c r="T49" s="24">
        <f t="shared" si="29"/>
        <v>6</v>
      </c>
      <c r="U49" s="4">
        <f t="shared" si="39"/>
        <v>190</v>
      </c>
      <c r="V49" s="23">
        <v>110.52</v>
      </c>
      <c r="W49" s="3">
        <f t="shared" si="40"/>
        <v>5</v>
      </c>
      <c r="X49" s="24">
        <f t="shared" si="30"/>
        <v>2</v>
      </c>
      <c r="Y49" s="4">
        <f t="shared" si="41"/>
        <v>134</v>
      </c>
      <c r="Z49" s="23" t="s">
        <v>49</v>
      </c>
      <c r="AA49" s="3">
        <f t="shared" si="42"/>
        <v>0</v>
      </c>
      <c r="AB49" s="24">
        <f t="shared" si="31"/>
        <v>0</v>
      </c>
      <c r="AC49" s="4">
        <f t="shared" si="43"/>
        <v>0</v>
      </c>
      <c r="AD49" s="4">
        <f t="shared" si="44"/>
        <v>20</v>
      </c>
      <c r="AE49" s="4">
        <f t="shared" si="45"/>
        <v>840</v>
      </c>
      <c r="AF49" s="15"/>
      <c r="AH49" s="26">
        <f t="shared" si="46"/>
        <v>108.89</v>
      </c>
      <c r="AI49" s="26">
        <f t="shared" si="47"/>
        <v>105.61</v>
      </c>
      <c r="AJ49" s="26">
        <f t="shared" si="48"/>
        <v>104.75</v>
      </c>
      <c r="AK49" s="26">
        <f t="shared" si="49"/>
        <v>100.88</v>
      </c>
      <c r="AL49" s="26">
        <f t="shared" si="50"/>
        <v>110.52</v>
      </c>
      <c r="AM49" s="26">
        <f t="shared" si="51"/>
        <v>999</v>
      </c>
    </row>
    <row r="50" spans="1:39" ht="12.75">
      <c r="A50" s="1">
        <v>44</v>
      </c>
      <c r="B50" s="40" t="s">
        <v>46</v>
      </c>
      <c r="C50" s="40" t="s">
        <v>34</v>
      </c>
      <c r="D50" s="41" t="s">
        <v>40</v>
      </c>
      <c r="E50" s="36" t="s">
        <v>24</v>
      </c>
      <c r="F50" s="23">
        <v>120.49</v>
      </c>
      <c r="G50" s="3">
        <f t="shared" si="32"/>
        <v>5</v>
      </c>
      <c r="H50" s="24">
        <f t="shared" si="26"/>
        <v>2</v>
      </c>
      <c r="I50" s="4">
        <f t="shared" si="33"/>
        <v>131</v>
      </c>
      <c r="J50" s="23">
        <v>116.19</v>
      </c>
      <c r="K50" s="3">
        <f t="shared" si="34"/>
        <v>4</v>
      </c>
      <c r="L50" s="24">
        <f t="shared" si="27"/>
        <v>3</v>
      </c>
      <c r="M50" s="4">
        <f t="shared" si="35"/>
        <v>196</v>
      </c>
      <c r="N50" s="23">
        <v>109.76</v>
      </c>
      <c r="O50" s="3">
        <f t="shared" si="36"/>
        <v>1</v>
      </c>
      <c r="P50" s="24">
        <f t="shared" si="28"/>
        <v>6</v>
      </c>
      <c r="Q50" s="4">
        <f t="shared" si="37"/>
        <v>200</v>
      </c>
      <c r="R50" s="23">
        <v>111.8</v>
      </c>
      <c r="S50" s="3">
        <f t="shared" si="38"/>
        <v>2</v>
      </c>
      <c r="T50" s="24">
        <f t="shared" si="29"/>
        <v>5</v>
      </c>
      <c r="U50" s="4">
        <f t="shared" si="39"/>
        <v>195</v>
      </c>
      <c r="V50" s="23">
        <v>113.27</v>
      </c>
      <c r="W50" s="3">
        <f t="shared" si="40"/>
        <v>3</v>
      </c>
      <c r="X50" s="24">
        <f t="shared" si="30"/>
        <v>4</v>
      </c>
      <c r="Y50" s="4">
        <f t="shared" si="41"/>
        <v>138</v>
      </c>
      <c r="Z50" s="23" t="s">
        <v>49</v>
      </c>
      <c r="AA50" s="3">
        <f t="shared" si="42"/>
        <v>0</v>
      </c>
      <c r="AB50" s="24">
        <f t="shared" si="31"/>
        <v>0</v>
      </c>
      <c r="AC50" s="4">
        <f t="shared" si="43"/>
        <v>0</v>
      </c>
      <c r="AD50" s="4">
        <f t="shared" si="44"/>
        <v>20</v>
      </c>
      <c r="AE50" s="4">
        <f t="shared" si="45"/>
        <v>860</v>
      </c>
      <c r="AF50" s="15"/>
      <c r="AH50" s="26">
        <f t="shared" si="46"/>
        <v>120.49</v>
      </c>
      <c r="AI50" s="26">
        <f t="shared" si="47"/>
        <v>116.19</v>
      </c>
      <c r="AJ50" s="26">
        <f t="shared" si="48"/>
        <v>109.76</v>
      </c>
      <c r="AK50" s="26">
        <f t="shared" si="49"/>
        <v>111.8</v>
      </c>
      <c r="AL50" s="26">
        <f t="shared" si="50"/>
        <v>113.27</v>
      </c>
      <c r="AM50" s="26">
        <f t="shared" si="51"/>
        <v>999</v>
      </c>
    </row>
    <row r="51" spans="1:39" ht="12.75">
      <c r="A51" s="1">
        <v>45</v>
      </c>
      <c r="B51" s="57" t="s">
        <v>47</v>
      </c>
      <c r="C51" s="57"/>
      <c r="D51" s="57"/>
      <c r="E51" s="39" t="s">
        <v>29</v>
      </c>
      <c r="F51" s="23" t="s">
        <v>52</v>
      </c>
      <c r="G51" s="3">
        <f t="shared" si="32"/>
        <v>0</v>
      </c>
      <c r="H51" s="24">
        <f t="shared" si="26"/>
        <v>0</v>
      </c>
      <c r="I51" s="4">
        <f t="shared" si="33"/>
        <v>131</v>
      </c>
      <c r="J51" s="23">
        <v>532.94</v>
      </c>
      <c r="K51" s="3">
        <f t="shared" si="34"/>
        <v>2</v>
      </c>
      <c r="L51" s="24">
        <f t="shared" si="27"/>
        <v>5</v>
      </c>
      <c r="M51" s="4">
        <f t="shared" si="35"/>
        <v>201</v>
      </c>
      <c r="N51" s="23" t="s">
        <v>27</v>
      </c>
      <c r="O51" s="3">
        <f t="shared" si="36"/>
        <v>0</v>
      </c>
      <c r="P51" s="24">
        <f t="shared" si="28"/>
        <v>0</v>
      </c>
      <c r="Q51" s="4">
        <f t="shared" si="37"/>
        <v>200</v>
      </c>
      <c r="R51" s="23">
        <v>527.55</v>
      </c>
      <c r="S51" s="3">
        <f t="shared" si="38"/>
        <v>1</v>
      </c>
      <c r="T51" s="24">
        <f t="shared" si="29"/>
        <v>6</v>
      </c>
      <c r="U51" s="4">
        <f t="shared" si="39"/>
        <v>201</v>
      </c>
      <c r="V51" s="23" t="s">
        <v>52</v>
      </c>
      <c r="W51" s="3">
        <f t="shared" si="40"/>
        <v>0</v>
      </c>
      <c r="X51" s="24">
        <f t="shared" si="30"/>
        <v>0</v>
      </c>
      <c r="Y51" s="4">
        <f t="shared" si="41"/>
        <v>138</v>
      </c>
      <c r="Z51" s="23" t="s">
        <v>49</v>
      </c>
      <c r="AA51" s="3">
        <f t="shared" si="42"/>
        <v>0</v>
      </c>
      <c r="AB51" s="24">
        <f t="shared" si="31"/>
        <v>0</v>
      </c>
      <c r="AC51" s="4">
        <f t="shared" si="43"/>
        <v>0</v>
      </c>
      <c r="AD51" s="4">
        <f t="shared" si="44"/>
        <v>11</v>
      </c>
      <c r="AE51" s="4">
        <f t="shared" si="45"/>
        <v>871</v>
      </c>
      <c r="AF51" s="15"/>
      <c r="AH51" s="26">
        <f t="shared" si="46"/>
        <v>999</v>
      </c>
      <c r="AI51" s="26">
        <f>IF(J51="dqa",999,IF(J51="dql",999,IF(J51="dqt",999,IF(J51="dqs",999,IF(J51="dqf",999,IF(J51="dnf",999,IF(J51="np",999,IF(J51="dns",999,J51))))))))</f>
        <v>532.94</v>
      </c>
      <c r="AJ51" s="26">
        <f t="shared" si="48"/>
        <v>999</v>
      </c>
      <c r="AK51" s="26">
        <f t="shared" si="49"/>
        <v>527.55</v>
      </c>
      <c r="AL51" s="26">
        <f t="shared" si="50"/>
        <v>999</v>
      </c>
      <c r="AM51" s="26">
        <f t="shared" si="51"/>
        <v>999</v>
      </c>
    </row>
    <row r="52" spans="4:39" ht="12.75">
      <c r="D52" s="22"/>
      <c r="E52" s="35"/>
      <c r="F52" s="23" t="s">
        <v>27</v>
      </c>
      <c r="G52" s="3">
        <f t="shared" si="32"/>
        <v>0</v>
      </c>
      <c r="H52" s="24">
        <f t="shared" si="26"/>
        <v>0</v>
      </c>
      <c r="I52" s="4">
        <f t="shared" si="33"/>
        <v>131</v>
      </c>
      <c r="J52" s="23" t="s">
        <v>27</v>
      </c>
      <c r="K52" s="3">
        <f t="shared" si="34"/>
        <v>0</v>
      </c>
      <c r="L52" s="24">
        <f t="shared" si="27"/>
        <v>0</v>
      </c>
      <c r="M52" s="4">
        <f t="shared" si="35"/>
        <v>201</v>
      </c>
      <c r="N52" s="23" t="s">
        <v>27</v>
      </c>
      <c r="O52" s="3">
        <f t="shared" si="36"/>
        <v>0</v>
      </c>
      <c r="P52" s="24">
        <f t="shared" si="28"/>
        <v>0</v>
      </c>
      <c r="Q52" s="4">
        <f t="shared" si="37"/>
        <v>200</v>
      </c>
      <c r="R52" s="23" t="s">
        <v>27</v>
      </c>
      <c r="S52" s="3">
        <f t="shared" si="38"/>
        <v>0</v>
      </c>
      <c r="T52" s="24">
        <f t="shared" si="29"/>
        <v>0</v>
      </c>
      <c r="U52" s="4">
        <f t="shared" si="39"/>
        <v>201</v>
      </c>
      <c r="V52" s="23" t="s">
        <v>27</v>
      </c>
      <c r="W52" s="3">
        <f t="shared" si="40"/>
        <v>0</v>
      </c>
      <c r="X52" s="24">
        <f t="shared" si="30"/>
        <v>0</v>
      </c>
      <c r="Y52" s="4">
        <f t="shared" si="41"/>
        <v>138</v>
      </c>
      <c r="Z52" s="23" t="s">
        <v>27</v>
      </c>
      <c r="AA52" s="3">
        <f t="shared" si="42"/>
        <v>0</v>
      </c>
      <c r="AB52" s="24">
        <f t="shared" si="31"/>
        <v>0</v>
      </c>
      <c r="AC52" s="4">
        <f t="shared" si="43"/>
        <v>0</v>
      </c>
      <c r="AD52" s="4">
        <f t="shared" si="44"/>
        <v>0</v>
      </c>
      <c r="AE52" s="4">
        <f t="shared" si="45"/>
        <v>871</v>
      </c>
      <c r="AF52" s="15"/>
      <c r="AH52" s="26">
        <f t="shared" si="46"/>
        <v>999</v>
      </c>
      <c r="AI52" s="26">
        <f t="shared" si="47"/>
        <v>999</v>
      </c>
      <c r="AJ52" s="26">
        <f t="shared" si="48"/>
        <v>999</v>
      </c>
      <c r="AK52" s="26">
        <f t="shared" si="49"/>
        <v>999</v>
      </c>
      <c r="AL52" s="26">
        <f t="shared" si="50"/>
        <v>999</v>
      </c>
      <c r="AM52" s="26">
        <f t="shared" si="51"/>
        <v>999</v>
      </c>
    </row>
    <row r="53" spans="4:39" ht="12.75">
      <c r="D53" s="22"/>
      <c r="E53" s="35"/>
      <c r="F53" s="23" t="s">
        <v>27</v>
      </c>
      <c r="G53" s="3">
        <f t="shared" si="32"/>
        <v>0</v>
      </c>
      <c r="H53" s="24">
        <f t="shared" si="26"/>
        <v>0</v>
      </c>
      <c r="I53" s="4">
        <f t="shared" si="33"/>
        <v>131</v>
      </c>
      <c r="J53" s="23" t="s">
        <v>27</v>
      </c>
      <c r="K53" s="3">
        <f t="shared" si="34"/>
        <v>0</v>
      </c>
      <c r="L53" s="24">
        <f t="shared" si="27"/>
        <v>0</v>
      </c>
      <c r="M53" s="4">
        <f t="shared" si="35"/>
        <v>201</v>
      </c>
      <c r="N53" s="23" t="s">
        <v>27</v>
      </c>
      <c r="O53" s="3">
        <f t="shared" si="36"/>
        <v>0</v>
      </c>
      <c r="P53" s="24">
        <f t="shared" si="28"/>
        <v>0</v>
      </c>
      <c r="Q53" s="4">
        <f t="shared" si="37"/>
        <v>200</v>
      </c>
      <c r="R53" s="23" t="s">
        <v>27</v>
      </c>
      <c r="S53" s="3">
        <f t="shared" si="38"/>
        <v>0</v>
      </c>
      <c r="T53" s="24">
        <f t="shared" si="29"/>
        <v>0</v>
      </c>
      <c r="U53" s="4">
        <f t="shared" si="39"/>
        <v>201</v>
      </c>
      <c r="V53" s="23" t="s">
        <v>27</v>
      </c>
      <c r="W53" s="3">
        <f t="shared" si="40"/>
        <v>0</v>
      </c>
      <c r="X53" s="24">
        <f t="shared" si="30"/>
        <v>0</v>
      </c>
      <c r="Y53" s="4">
        <f t="shared" si="41"/>
        <v>138</v>
      </c>
      <c r="Z53" s="23" t="s">
        <v>27</v>
      </c>
      <c r="AA53" s="3">
        <f t="shared" si="42"/>
        <v>0</v>
      </c>
      <c r="AB53" s="24">
        <f t="shared" si="31"/>
        <v>0</v>
      </c>
      <c r="AC53" s="4">
        <f t="shared" si="43"/>
        <v>0</v>
      </c>
      <c r="AD53" s="4">
        <f t="shared" si="44"/>
        <v>0</v>
      </c>
      <c r="AE53" s="4">
        <f t="shared" si="45"/>
        <v>871</v>
      </c>
      <c r="AF53" s="15"/>
      <c r="AH53" s="26">
        <f t="shared" si="46"/>
        <v>999</v>
      </c>
      <c r="AI53" s="26">
        <f t="shared" si="47"/>
        <v>999</v>
      </c>
      <c r="AJ53" s="26">
        <f t="shared" si="48"/>
        <v>999</v>
      </c>
      <c r="AK53" s="26">
        <f t="shared" si="49"/>
        <v>999</v>
      </c>
      <c r="AL53" s="26">
        <f t="shared" si="50"/>
        <v>999</v>
      </c>
      <c r="AM53" s="26">
        <f t="shared" si="51"/>
        <v>999</v>
      </c>
    </row>
    <row r="54" spans="4:39" ht="12.75">
      <c r="D54" s="22"/>
      <c r="E54" s="35"/>
      <c r="F54" s="23" t="s">
        <v>27</v>
      </c>
      <c r="G54" s="3">
        <f t="shared" si="32"/>
        <v>0</v>
      </c>
      <c r="H54" s="24">
        <f t="shared" si="26"/>
        <v>0</v>
      </c>
      <c r="I54" s="4">
        <f t="shared" si="33"/>
        <v>131</v>
      </c>
      <c r="J54" s="23" t="s">
        <v>27</v>
      </c>
      <c r="K54" s="3">
        <f t="shared" si="34"/>
        <v>0</v>
      </c>
      <c r="L54" s="24">
        <f t="shared" si="27"/>
        <v>0</v>
      </c>
      <c r="M54" s="4">
        <f t="shared" si="35"/>
        <v>201</v>
      </c>
      <c r="N54" s="23" t="s">
        <v>27</v>
      </c>
      <c r="O54" s="3">
        <f t="shared" si="36"/>
        <v>0</v>
      </c>
      <c r="P54" s="24">
        <f t="shared" si="28"/>
        <v>0</v>
      </c>
      <c r="Q54" s="4">
        <f t="shared" si="37"/>
        <v>200</v>
      </c>
      <c r="R54" s="23" t="s">
        <v>27</v>
      </c>
      <c r="S54" s="3">
        <f t="shared" si="38"/>
        <v>0</v>
      </c>
      <c r="T54" s="24">
        <f t="shared" si="29"/>
        <v>0</v>
      </c>
      <c r="U54" s="4">
        <f t="shared" si="39"/>
        <v>201</v>
      </c>
      <c r="V54" s="23" t="s">
        <v>27</v>
      </c>
      <c r="W54" s="3">
        <f t="shared" si="40"/>
        <v>0</v>
      </c>
      <c r="X54" s="24">
        <f t="shared" si="30"/>
        <v>0</v>
      </c>
      <c r="Y54" s="4">
        <f t="shared" si="41"/>
        <v>138</v>
      </c>
      <c r="Z54" s="23" t="s">
        <v>27</v>
      </c>
      <c r="AA54" s="3">
        <f t="shared" si="42"/>
        <v>0</v>
      </c>
      <c r="AB54" s="24">
        <f t="shared" si="31"/>
        <v>0</v>
      </c>
      <c r="AC54" s="4">
        <f t="shared" si="43"/>
        <v>0</v>
      </c>
      <c r="AD54" s="4">
        <f t="shared" si="44"/>
        <v>0</v>
      </c>
      <c r="AE54" s="4">
        <f t="shared" si="45"/>
        <v>871</v>
      </c>
      <c r="AF54" s="15"/>
      <c r="AH54" s="26">
        <f t="shared" si="46"/>
        <v>999</v>
      </c>
      <c r="AI54" s="26">
        <f t="shared" si="47"/>
        <v>999</v>
      </c>
      <c r="AJ54" s="26">
        <f t="shared" si="48"/>
        <v>999</v>
      </c>
      <c r="AK54" s="26">
        <f t="shared" si="49"/>
        <v>999</v>
      </c>
      <c r="AL54" s="26">
        <f t="shared" si="50"/>
        <v>999</v>
      </c>
      <c r="AM54" s="26">
        <f t="shared" si="51"/>
        <v>999</v>
      </c>
    </row>
    <row r="55" spans="4:39" ht="12.75">
      <c r="D55" s="22"/>
      <c r="E55" s="35"/>
      <c r="F55" s="23" t="s">
        <v>27</v>
      </c>
      <c r="G55" s="3">
        <f t="shared" si="32"/>
        <v>0</v>
      </c>
      <c r="H55" s="24">
        <f t="shared" si="26"/>
        <v>0</v>
      </c>
      <c r="I55" s="4">
        <f t="shared" si="33"/>
        <v>131</v>
      </c>
      <c r="J55" s="23" t="s">
        <v>27</v>
      </c>
      <c r="K55" s="3">
        <f t="shared" si="34"/>
        <v>0</v>
      </c>
      <c r="L55" s="24">
        <f t="shared" si="27"/>
        <v>0</v>
      </c>
      <c r="M55" s="4">
        <f t="shared" si="35"/>
        <v>201</v>
      </c>
      <c r="N55" s="23" t="s">
        <v>27</v>
      </c>
      <c r="O55" s="3">
        <f t="shared" si="36"/>
        <v>0</v>
      </c>
      <c r="P55" s="24">
        <f t="shared" si="28"/>
        <v>0</v>
      </c>
      <c r="Q55" s="4">
        <f t="shared" si="37"/>
        <v>200</v>
      </c>
      <c r="R55" s="23" t="s">
        <v>27</v>
      </c>
      <c r="S55" s="3">
        <f t="shared" si="38"/>
        <v>0</v>
      </c>
      <c r="T55" s="24">
        <f t="shared" si="29"/>
        <v>0</v>
      </c>
      <c r="U55" s="4">
        <f t="shared" si="39"/>
        <v>201</v>
      </c>
      <c r="V55" s="23" t="s">
        <v>27</v>
      </c>
      <c r="W55" s="3">
        <f t="shared" si="40"/>
        <v>0</v>
      </c>
      <c r="X55" s="24">
        <f t="shared" si="30"/>
        <v>0</v>
      </c>
      <c r="Y55" s="4">
        <f t="shared" si="41"/>
        <v>138</v>
      </c>
      <c r="Z55" s="23" t="s">
        <v>27</v>
      </c>
      <c r="AA55" s="3">
        <f t="shared" si="42"/>
        <v>0</v>
      </c>
      <c r="AB55" s="24">
        <f t="shared" si="31"/>
        <v>0</v>
      </c>
      <c r="AC55" s="4">
        <f t="shared" si="43"/>
        <v>0</v>
      </c>
      <c r="AD55" s="4">
        <f t="shared" si="44"/>
        <v>0</v>
      </c>
      <c r="AE55" s="4">
        <f t="shared" si="45"/>
        <v>871</v>
      </c>
      <c r="AF55" s="15"/>
      <c r="AH55" s="26">
        <f t="shared" si="46"/>
        <v>999</v>
      </c>
      <c r="AI55" s="26">
        <f t="shared" si="47"/>
        <v>999</v>
      </c>
      <c r="AJ55" s="26">
        <f t="shared" si="48"/>
        <v>999</v>
      </c>
      <c r="AK55" s="26">
        <f t="shared" si="49"/>
        <v>999</v>
      </c>
      <c r="AL55" s="26">
        <f t="shared" si="50"/>
        <v>999</v>
      </c>
      <c r="AM55" s="26">
        <f t="shared" si="51"/>
        <v>999</v>
      </c>
    </row>
    <row r="56" spans="4:39" ht="12.75">
      <c r="D56" s="22"/>
      <c r="E56" s="35"/>
      <c r="F56" s="23" t="s">
        <v>27</v>
      </c>
      <c r="G56" s="3">
        <f t="shared" si="32"/>
        <v>0</v>
      </c>
      <c r="H56" s="24">
        <f t="shared" si="26"/>
        <v>0</v>
      </c>
      <c r="I56" s="4">
        <f t="shared" si="33"/>
        <v>131</v>
      </c>
      <c r="J56" s="23" t="s">
        <v>27</v>
      </c>
      <c r="K56" s="3">
        <f t="shared" si="34"/>
        <v>0</v>
      </c>
      <c r="L56" s="24">
        <f t="shared" si="27"/>
        <v>0</v>
      </c>
      <c r="M56" s="4">
        <f t="shared" si="35"/>
        <v>201</v>
      </c>
      <c r="N56" s="23" t="s">
        <v>27</v>
      </c>
      <c r="O56" s="3">
        <f t="shared" si="36"/>
        <v>0</v>
      </c>
      <c r="P56" s="24">
        <f t="shared" si="28"/>
        <v>0</v>
      </c>
      <c r="Q56" s="4">
        <f t="shared" si="37"/>
        <v>200</v>
      </c>
      <c r="R56" s="23" t="s">
        <v>27</v>
      </c>
      <c r="S56" s="3">
        <f t="shared" si="38"/>
        <v>0</v>
      </c>
      <c r="T56" s="24">
        <f t="shared" si="29"/>
        <v>0</v>
      </c>
      <c r="U56" s="4">
        <f t="shared" si="39"/>
        <v>201</v>
      </c>
      <c r="V56" s="23" t="s">
        <v>27</v>
      </c>
      <c r="W56" s="3">
        <f t="shared" si="40"/>
        <v>0</v>
      </c>
      <c r="X56" s="24">
        <f t="shared" si="30"/>
        <v>0</v>
      </c>
      <c r="Y56" s="4">
        <f t="shared" si="41"/>
        <v>138</v>
      </c>
      <c r="Z56" s="23" t="s">
        <v>27</v>
      </c>
      <c r="AA56" s="3">
        <f t="shared" si="42"/>
        <v>0</v>
      </c>
      <c r="AB56" s="24">
        <f t="shared" si="31"/>
        <v>0</v>
      </c>
      <c r="AC56" s="4">
        <f t="shared" si="43"/>
        <v>0</v>
      </c>
      <c r="AD56" s="4">
        <f t="shared" si="44"/>
        <v>0</v>
      </c>
      <c r="AE56" s="4">
        <f t="shared" si="45"/>
        <v>871</v>
      </c>
      <c r="AF56" s="15"/>
      <c r="AH56" s="26">
        <f t="shared" si="46"/>
        <v>999</v>
      </c>
      <c r="AI56" s="26">
        <f t="shared" si="47"/>
        <v>999</v>
      </c>
      <c r="AJ56" s="26">
        <f t="shared" si="48"/>
        <v>999</v>
      </c>
      <c r="AK56" s="26">
        <f t="shared" si="49"/>
        <v>999</v>
      </c>
      <c r="AL56" s="26">
        <f t="shared" si="50"/>
        <v>999</v>
      </c>
      <c r="AM56" s="26">
        <f t="shared" si="51"/>
        <v>999</v>
      </c>
    </row>
    <row r="57" spans="5:39" ht="12.75">
      <c r="E57" s="35"/>
      <c r="F57" s="23" t="s">
        <v>27</v>
      </c>
      <c r="G57" s="3">
        <f t="shared" si="32"/>
        <v>0</v>
      </c>
      <c r="H57" s="24">
        <f t="shared" si="26"/>
        <v>0</v>
      </c>
      <c r="I57" s="4">
        <f t="shared" si="33"/>
        <v>131</v>
      </c>
      <c r="J57" s="23" t="s">
        <v>27</v>
      </c>
      <c r="K57" s="3">
        <f t="shared" si="34"/>
        <v>0</v>
      </c>
      <c r="L57" s="24">
        <f t="shared" si="27"/>
        <v>0</v>
      </c>
      <c r="M57" s="4">
        <f t="shared" si="35"/>
        <v>201</v>
      </c>
      <c r="N57" s="23" t="s">
        <v>27</v>
      </c>
      <c r="O57" s="3">
        <f t="shared" si="36"/>
        <v>0</v>
      </c>
      <c r="P57" s="24">
        <f t="shared" si="28"/>
        <v>0</v>
      </c>
      <c r="Q57" s="4">
        <f t="shared" si="37"/>
        <v>200</v>
      </c>
      <c r="R57" s="23" t="s">
        <v>27</v>
      </c>
      <c r="S57" s="3">
        <f t="shared" si="38"/>
        <v>0</v>
      </c>
      <c r="T57" s="24">
        <f t="shared" si="29"/>
        <v>0</v>
      </c>
      <c r="U57" s="4">
        <f t="shared" si="39"/>
        <v>201</v>
      </c>
      <c r="V57" s="23" t="s">
        <v>27</v>
      </c>
      <c r="W57" s="3">
        <f t="shared" si="40"/>
        <v>0</v>
      </c>
      <c r="X57" s="24">
        <f t="shared" si="30"/>
        <v>0</v>
      </c>
      <c r="Y57" s="4">
        <f t="shared" si="41"/>
        <v>138</v>
      </c>
      <c r="Z57" s="23" t="s">
        <v>27</v>
      </c>
      <c r="AA57" s="3">
        <f t="shared" si="42"/>
        <v>0</v>
      </c>
      <c r="AB57" s="24">
        <f t="shared" si="31"/>
        <v>0</v>
      </c>
      <c r="AC57" s="4">
        <f t="shared" si="43"/>
        <v>0</v>
      </c>
      <c r="AD57" s="4">
        <f t="shared" si="44"/>
        <v>0</v>
      </c>
      <c r="AE57" s="4">
        <f t="shared" si="45"/>
        <v>871</v>
      </c>
      <c r="AF57" s="15"/>
      <c r="AH57" s="26">
        <f t="shared" si="46"/>
        <v>999</v>
      </c>
      <c r="AI57" s="26">
        <f t="shared" si="47"/>
        <v>999</v>
      </c>
      <c r="AJ57" s="26">
        <f t="shared" si="48"/>
        <v>999</v>
      </c>
      <c r="AK57" s="26">
        <f t="shared" si="49"/>
        <v>999</v>
      </c>
      <c r="AL57" s="26">
        <f t="shared" si="50"/>
        <v>999</v>
      </c>
      <c r="AM57" s="26">
        <f t="shared" si="51"/>
        <v>999</v>
      </c>
    </row>
    <row r="58" spans="4:39" ht="12.75">
      <c r="D58" s="22"/>
      <c r="E58" s="35"/>
      <c r="F58" s="23"/>
      <c r="H58" s="24"/>
      <c r="I58" s="4"/>
      <c r="J58" s="23"/>
      <c r="L58" s="24"/>
      <c r="M58" s="4"/>
      <c r="N58" s="23"/>
      <c r="P58" s="24"/>
      <c r="Q58" s="4"/>
      <c r="R58" s="23"/>
      <c r="T58" s="24"/>
      <c r="U58" s="4"/>
      <c r="V58" s="23"/>
      <c r="X58" s="24"/>
      <c r="Y58" s="4"/>
      <c r="Z58" s="23"/>
      <c r="AB58" s="24"/>
      <c r="AC58" s="4"/>
      <c r="AD58" s="4"/>
      <c r="AE58" s="4"/>
      <c r="AF58" s="15"/>
      <c r="AH58" s="26"/>
      <c r="AI58" s="26"/>
      <c r="AJ58" s="26"/>
      <c r="AK58" s="26"/>
      <c r="AL58" s="26"/>
      <c r="AM58" s="26"/>
    </row>
    <row r="59" spans="4:39" ht="12.75">
      <c r="D59" s="22"/>
      <c r="E59" s="35"/>
      <c r="F59" s="23"/>
      <c r="H59" s="24"/>
      <c r="I59" s="4"/>
      <c r="J59" s="23"/>
      <c r="L59" s="24"/>
      <c r="M59" s="4"/>
      <c r="N59" s="23"/>
      <c r="P59" s="24"/>
      <c r="Q59" s="4"/>
      <c r="R59" s="23"/>
      <c r="T59" s="24"/>
      <c r="U59" s="4"/>
      <c r="V59" s="23"/>
      <c r="X59" s="24"/>
      <c r="Y59" s="4"/>
      <c r="Z59" s="23"/>
      <c r="AB59" s="24"/>
      <c r="AC59" s="4"/>
      <c r="AD59" s="4"/>
      <c r="AE59" s="4"/>
      <c r="AF59" s="15"/>
      <c r="AH59" s="26"/>
      <c r="AI59" s="26"/>
      <c r="AJ59" s="26"/>
      <c r="AK59" s="26"/>
      <c r="AL59" s="26"/>
      <c r="AM59" s="26"/>
    </row>
    <row r="60" spans="5:39" ht="12.75">
      <c r="E60" s="4"/>
      <c r="F60" s="23"/>
      <c r="H60" s="24"/>
      <c r="I60" s="4"/>
      <c r="J60" s="23"/>
      <c r="L60" s="24"/>
      <c r="M60" s="4"/>
      <c r="N60" s="23"/>
      <c r="P60" s="24"/>
      <c r="Q60" s="4"/>
      <c r="R60" s="23"/>
      <c r="T60" s="24"/>
      <c r="U60" s="4"/>
      <c r="V60" s="23"/>
      <c r="X60" s="24"/>
      <c r="Y60" s="4"/>
      <c r="Z60" s="23"/>
      <c r="AB60" s="24"/>
      <c r="AC60" s="4"/>
      <c r="AD60" s="4"/>
      <c r="AE60" s="4"/>
      <c r="AF60" s="15"/>
      <c r="AH60" s="26"/>
      <c r="AI60" s="26"/>
      <c r="AJ60" s="26"/>
      <c r="AK60" s="26"/>
      <c r="AL60" s="26"/>
      <c r="AM60" s="26"/>
    </row>
    <row r="61" spans="1:39" ht="13.5" thickBot="1">
      <c r="A61" s="29"/>
      <c r="B61" s="29"/>
      <c r="C61" s="29"/>
      <c r="D61" s="33"/>
      <c r="E61" s="10"/>
      <c r="F61" s="27"/>
      <c r="G61" s="28"/>
      <c r="H61" s="28"/>
      <c r="I61" s="10"/>
      <c r="J61" s="27"/>
      <c r="K61" s="28"/>
      <c r="L61" s="28"/>
      <c r="M61" s="10"/>
      <c r="N61" s="27"/>
      <c r="O61" s="28"/>
      <c r="P61" s="28"/>
      <c r="Q61" s="10"/>
      <c r="R61" s="27"/>
      <c r="S61" s="28"/>
      <c r="T61" s="28"/>
      <c r="U61" s="10"/>
      <c r="V61" s="27"/>
      <c r="W61" s="28"/>
      <c r="X61" s="28"/>
      <c r="Y61" s="10"/>
      <c r="Z61" s="32"/>
      <c r="AA61" s="28"/>
      <c r="AB61" s="28"/>
      <c r="AC61" s="10"/>
      <c r="AD61" s="10"/>
      <c r="AE61" s="10"/>
      <c r="AF61" s="16"/>
      <c r="AG61" s="29"/>
      <c r="AH61" s="30"/>
      <c r="AI61" s="30"/>
      <c r="AJ61" s="30"/>
      <c r="AK61" s="30"/>
      <c r="AL61" s="30"/>
      <c r="AM61" s="30"/>
    </row>
    <row r="62" spans="6:32" s="11" customFormat="1" ht="12.75">
      <c r="F62" s="15"/>
      <c r="G62" s="31"/>
      <c r="H62" s="31"/>
      <c r="I62" s="14"/>
      <c r="K62" s="31"/>
      <c r="L62" s="31"/>
      <c r="M62" s="14"/>
      <c r="O62" s="31"/>
      <c r="P62" s="31"/>
      <c r="Q62" s="14"/>
      <c r="S62" s="31"/>
      <c r="T62" s="31"/>
      <c r="U62" s="14"/>
      <c r="W62" s="31"/>
      <c r="X62" s="31"/>
      <c r="Y62" s="14"/>
      <c r="AA62" s="31"/>
      <c r="AB62" s="31"/>
      <c r="AC62" s="14"/>
      <c r="AD62" s="13"/>
      <c r="AE62" s="14"/>
      <c r="AF62" s="15"/>
    </row>
    <row r="63" spans="4:32" ht="12.75">
      <c r="D63" s="2"/>
      <c r="G63" s="24"/>
      <c r="H63" s="24"/>
      <c r="I63" s="4">
        <f>I57</f>
        <v>131</v>
      </c>
      <c r="J63" s="2"/>
      <c r="K63" s="24"/>
      <c r="L63" s="24"/>
      <c r="M63" s="4">
        <f>M57</f>
        <v>201</v>
      </c>
      <c r="N63" s="2"/>
      <c r="O63" s="24"/>
      <c r="P63" s="24"/>
      <c r="Q63" s="4">
        <f>Q57</f>
        <v>200</v>
      </c>
      <c r="R63" s="2"/>
      <c r="S63" s="24"/>
      <c r="T63" s="24"/>
      <c r="U63" s="4">
        <f>U57</f>
        <v>201</v>
      </c>
      <c r="V63" s="2"/>
      <c r="W63" s="24"/>
      <c r="X63" s="24"/>
      <c r="Y63" s="4">
        <f>Y57</f>
        <v>138</v>
      </c>
      <c r="Z63" s="2"/>
      <c r="AA63" s="24"/>
      <c r="AB63" s="24"/>
      <c r="AC63" s="4">
        <f>AC57</f>
        <v>0</v>
      </c>
      <c r="AE63" s="6"/>
      <c r="AF63" s="15"/>
    </row>
    <row r="64" spans="4:32" ht="12.75">
      <c r="D64" s="2" t="s">
        <v>0</v>
      </c>
      <c r="E64" s="1"/>
      <c r="F64" s="55" t="str">
        <f>F5</f>
        <v>Hucknall &amp; Linby</v>
      </c>
      <c r="G64" s="55"/>
      <c r="H64" s="55"/>
      <c r="I64" s="4">
        <f>H67</f>
        <v>5</v>
      </c>
      <c r="J64" s="42" t="str">
        <f>J5</f>
        <v>Sherwood B</v>
      </c>
      <c r="K64" s="43"/>
      <c r="L64" s="43"/>
      <c r="M64" s="4">
        <f>I67</f>
        <v>1</v>
      </c>
      <c r="N64" s="42" t="str">
        <f>N5</f>
        <v>Sutton</v>
      </c>
      <c r="O64" s="43"/>
      <c r="P64" s="43"/>
      <c r="Q64" s="4">
        <f>J67</f>
        <v>3</v>
      </c>
      <c r="R64" s="42" t="str">
        <f>R5</f>
        <v>Rykneld</v>
      </c>
      <c r="S64" s="43"/>
      <c r="T64" s="43"/>
      <c r="U64" s="4">
        <f>K67</f>
        <v>1</v>
      </c>
      <c r="V64" s="42" t="str">
        <f>V5</f>
        <v>Falcon B</v>
      </c>
      <c r="W64" s="43"/>
      <c r="X64" s="43"/>
      <c r="Y64" s="4">
        <f>L67</f>
        <v>4</v>
      </c>
      <c r="Z64" s="42" t="str">
        <f>Z5</f>
        <v>Bramcote B</v>
      </c>
      <c r="AA64" s="43"/>
      <c r="AB64" s="43"/>
      <c r="AC64" s="4">
        <f>M67</f>
        <v>6</v>
      </c>
      <c r="AE64" s="6"/>
      <c r="AF64" s="15"/>
    </row>
    <row r="65" spans="6:28" ht="12.75">
      <c r="F65" s="3"/>
      <c r="H65" s="1"/>
      <c r="J65" s="3"/>
      <c r="L65" s="1"/>
      <c r="N65" s="3"/>
      <c r="P65" s="1"/>
      <c r="R65" s="3"/>
      <c r="T65" s="1"/>
      <c r="V65" s="3"/>
      <c r="X65" s="1"/>
      <c r="Z65" s="3"/>
      <c r="AB65" s="1"/>
    </row>
    <row r="66" spans="6:29" ht="12.75">
      <c r="F66" s="3"/>
      <c r="H66" s="37">
        <f>I63</f>
        <v>131</v>
      </c>
      <c r="I66" s="37">
        <f>M63</f>
        <v>201</v>
      </c>
      <c r="J66" s="37">
        <f>Q63</f>
        <v>200</v>
      </c>
      <c r="K66" s="37">
        <f>U63</f>
        <v>201</v>
      </c>
      <c r="L66" s="37">
        <f>Y63</f>
        <v>138</v>
      </c>
      <c r="M66" s="37">
        <f>AC63</f>
        <v>0</v>
      </c>
      <c r="N66" s="3"/>
      <c r="P66" s="1"/>
      <c r="R66" s="3"/>
      <c r="T66" s="1"/>
      <c r="V66" s="3"/>
      <c r="X66" s="1"/>
      <c r="Z66" s="3" t="s">
        <v>11</v>
      </c>
      <c r="AB66" s="1"/>
      <c r="AC66" s="1">
        <f>SUM(AD7:AD61)</f>
        <v>871</v>
      </c>
    </row>
    <row r="67" spans="6:29" ht="12.75">
      <c r="F67" s="3"/>
      <c r="H67" s="37">
        <f>RANK(H66,$H$66:$M$66,0)</f>
        <v>5</v>
      </c>
      <c r="I67" s="37">
        <f aca="true" t="shared" si="52" ref="H67:M67">RANK(I66,$H$66:$M$66,0)</f>
        <v>1</v>
      </c>
      <c r="J67" s="37">
        <f t="shared" si="52"/>
        <v>3</v>
      </c>
      <c r="K67" s="37">
        <f t="shared" si="52"/>
        <v>1</v>
      </c>
      <c r="L67" s="37">
        <f t="shared" si="52"/>
        <v>4</v>
      </c>
      <c r="M67" s="37">
        <f t="shared" si="52"/>
        <v>6</v>
      </c>
      <c r="N67" s="3"/>
      <c r="P67" s="1"/>
      <c r="R67" s="3"/>
      <c r="T67" s="1"/>
      <c r="V67" s="3"/>
      <c r="X67" s="1"/>
      <c r="Z67" s="3" t="s">
        <v>12</v>
      </c>
      <c r="AB67" s="1"/>
      <c r="AC67" s="1">
        <f>I63+M63+Q63+U63+Y63+AC63</f>
        <v>871</v>
      </c>
    </row>
    <row r="68" spans="6:28" ht="12.75">
      <c r="F68" s="3"/>
      <c r="H68" s="1"/>
      <c r="J68" s="3"/>
      <c r="L68" s="1"/>
      <c r="N68" s="3"/>
      <c r="P68" s="1"/>
      <c r="R68" s="3"/>
      <c r="T68" s="1"/>
      <c r="V68" s="3"/>
      <c r="X68" s="1"/>
      <c r="Z68" s="3"/>
      <c r="AB68" s="1"/>
    </row>
    <row r="69" spans="6:28" ht="12.75">
      <c r="F69" s="3"/>
      <c r="H69" s="1"/>
      <c r="J69" s="3"/>
      <c r="L69" s="1"/>
      <c r="N69" s="3"/>
      <c r="P69" s="1"/>
      <c r="R69" s="3"/>
      <c r="T69" s="1"/>
      <c r="V69" s="3"/>
      <c r="X69" s="1"/>
      <c r="Z69" s="3"/>
      <c r="AB69" s="1"/>
    </row>
    <row r="70" spans="6:28" ht="12.75">
      <c r="F70" s="3"/>
      <c r="H70" s="1"/>
      <c r="J70" s="3"/>
      <c r="L70" s="1"/>
      <c r="N70" s="3"/>
      <c r="P70" s="1"/>
      <c r="R70" s="3"/>
      <c r="T70" s="1"/>
      <c r="V70" s="3"/>
      <c r="X70" s="1"/>
      <c r="Z70" s="3"/>
      <c r="AB70" s="1"/>
    </row>
    <row r="71" spans="6:28" ht="12.75">
      <c r="F71" s="3"/>
      <c r="H71" s="1"/>
      <c r="J71" s="3"/>
      <c r="L71" s="1"/>
      <c r="N71" s="3"/>
      <c r="P71" s="1"/>
      <c r="R71" s="3"/>
      <c r="T71" s="1"/>
      <c r="V71" s="3"/>
      <c r="X71" s="1"/>
      <c r="Z71" s="3"/>
      <c r="AB71" s="1"/>
    </row>
    <row r="72" spans="6:28" ht="12.75">
      <c r="F72" s="3"/>
      <c r="H72" s="1"/>
      <c r="J72" s="3"/>
      <c r="L72" s="1"/>
      <c r="N72" s="3"/>
      <c r="P72" s="1"/>
      <c r="R72" s="3"/>
      <c r="T72" s="1"/>
      <c r="V72" s="3"/>
      <c r="X72" s="1"/>
      <c r="Z72" s="3"/>
      <c r="AB72" s="1"/>
    </row>
    <row r="73" spans="6:28" ht="12.75">
      <c r="F73" s="3"/>
      <c r="H73" s="1"/>
      <c r="J73" s="3"/>
      <c r="L73" s="1"/>
      <c r="N73" s="3"/>
      <c r="P73" s="1"/>
      <c r="R73" s="3"/>
      <c r="T73" s="1"/>
      <c r="V73" s="3"/>
      <c r="X73" s="1"/>
      <c r="Z73" s="3"/>
      <c r="AB73" s="1"/>
    </row>
    <row r="74" spans="6:28" ht="12.75">
      <c r="F74" s="3"/>
      <c r="H74" s="1"/>
      <c r="J74" s="3"/>
      <c r="L74" s="1"/>
      <c r="N74" s="3"/>
      <c r="P74" s="1"/>
      <c r="R74" s="3"/>
      <c r="T74" s="1"/>
      <c r="V74" s="3"/>
      <c r="X74" s="1"/>
      <c r="Z74" s="3"/>
      <c r="AB74" s="1"/>
    </row>
    <row r="75" spans="6:28" ht="12.75">
      <c r="F75" s="3"/>
      <c r="H75" s="1"/>
      <c r="J75" s="3"/>
      <c r="L75" s="1"/>
      <c r="N75" s="3"/>
      <c r="P75" s="1"/>
      <c r="R75" s="3"/>
      <c r="T75" s="1"/>
      <c r="V75" s="3"/>
      <c r="X75" s="1"/>
      <c r="Z75" s="3"/>
      <c r="AB75" s="1"/>
    </row>
    <row r="76" spans="6:28" ht="12.75">
      <c r="F76" s="3"/>
      <c r="H76" s="1"/>
      <c r="J76" s="3"/>
      <c r="L76" s="1"/>
      <c r="N76" s="3"/>
      <c r="P76" s="1"/>
      <c r="R76" s="3"/>
      <c r="T76" s="1"/>
      <c r="V76" s="3"/>
      <c r="X76" s="1"/>
      <c r="Z76" s="3"/>
      <c r="AB76" s="1"/>
    </row>
    <row r="77" spans="6:28" ht="12.75">
      <c r="F77" s="3"/>
      <c r="H77" s="1"/>
      <c r="J77" s="3"/>
      <c r="L77" s="1"/>
      <c r="N77" s="3"/>
      <c r="P77" s="1"/>
      <c r="R77" s="3"/>
      <c r="T77" s="1"/>
      <c r="V77" s="3"/>
      <c r="X77" s="1"/>
      <c r="Z77" s="3"/>
      <c r="AB77" s="1"/>
    </row>
    <row r="78" spans="6:28" ht="12.75">
      <c r="F78" s="3"/>
      <c r="H78" s="1"/>
      <c r="J78" s="3"/>
      <c r="L78" s="1"/>
      <c r="N78" s="3"/>
      <c r="P78" s="1"/>
      <c r="R78" s="3"/>
      <c r="T78" s="1"/>
      <c r="V78" s="3"/>
      <c r="X78" s="1"/>
      <c r="Z78" s="3"/>
      <c r="AB78" s="1"/>
    </row>
    <row r="79" spans="6:28" ht="12.75">
      <c r="F79" s="3"/>
      <c r="H79" s="1"/>
      <c r="J79" s="3"/>
      <c r="L79" s="1"/>
      <c r="N79" s="3"/>
      <c r="P79" s="1"/>
      <c r="R79" s="3"/>
      <c r="T79" s="1"/>
      <c r="V79" s="3"/>
      <c r="X79" s="1"/>
      <c r="Z79" s="3"/>
      <c r="AB79" s="1"/>
    </row>
    <row r="80" spans="6:28" ht="12.75">
      <c r="F80" s="3"/>
      <c r="H80" s="1"/>
      <c r="J80" s="3"/>
      <c r="L80" s="1"/>
      <c r="N80" s="3"/>
      <c r="P80" s="1"/>
      <c r="R80" s="3"/>
      <c r="T80" s="1"/>
      <c r="V80" s="3"/>
      <c r="X80" s="1"/>
      <c r="Z80" s="3"/>
      <c r="AB80" s="1"/>
    </row>
    <row r="81" spans="6:28" ht="12.75">
      <c r="F81" s="3"/>
      <c r="H81" s="1"/>
      <c r="J81" s="3"/>
      <c r="L81" s="1"/>
      <c r="N81" s="3"/>
      <c r="P81" s="1"/>
      <c r="R81" s="3"/>
      <c r="T81" s="1"/>
      <c r="V81" s="3"/>
      <c r="X81" s="1"/>
      <c r="Z81" s="3"/>
      <c r="AB81" s="1"/>
    </row>
    <row r="82" spans="6:28" ht="12.75">
      <c r="F82" s="3"/>
      <c r="H82" s="1"/>
      <c r="J82" s="3"/>
      <c r="L82" s="1"/>
      <c r="N82" s="3"/>
      <c r="P82" s="1"/>
      <c r="R82" s="3"/>
      <c r="T82" s="1"/>
      <c r="V82" s="3"/>
      <c r="X82" s="1"/>
      <c r="Z82" s="3"/>
      <c r="AB82" s="1"/>
    </row>
    <row r="83" spans="6:28" ht="12.75">
      <c r="F83" s="3"/>
      <c r="H83" s="1"/>
      <c r="J83" s="3"/>
      <c r="L83" s="1"/>
      <c r="N83" s="3"/>
      <c r="P83" s="1"/>
      <c r="R83" s="3"/>
      <c r="T83" s="1"/>
      <c r="V83" s="3"/>
      <c r="X83" s="1"/>
      <c r="Z83" s="3"/>
      <c r="AB83" s="1"/>
    </row>
    <row r="84" spans="6:28" ht="12.75">
      <c r="F84" s="3"/>
      <c r="H84" s="1"/>
      <c r="J84" s="3"/>
      <c r="L84" s="1"/>
      <c r="N84" s="3"/>
      <c r="P84" s="1"/>
      <c r="R84" s="3"/>
      <c r="T84" s="1"/>
      <c r="V84" s="3"/>
      <c r="X84" s="1"/>
      <c r="Z84" s="3"/>
      <c r="AB84" s="1"/>
    </row>
    <row r="85" spans="6:28" ht="12.75">
      <c r="F85" s="3"/>
      <c r="H85" s="1"/>
      <c r="J85" s="3"/>
      <c r="L85" s="1"/>
      <c r="N85" s="3"/>
      <c r="P85" s="1"/>
      <c r="R85" s="3"/>
      <c r="T85" s="1"/>
      <c r="V85" s="3"/>
      <c r="X85" s="1"/>
      <c r="Z85" s="3"/>
      <c r="AB85" s="1"/>
    </row>
    <row r="86" spans="6:28" ht="12.75">
      <c r="F86" s="3"/>
      <c r="H86" s="1"/>
      <c r="J86" s="3"/>
      <c r="L86" s="1"/>
      <c r="N86" s="3"/>
      <c r="P86" s="1"/>
      <c r="R86" s="3"/>
      <c r="T86" s="1"/>
      <c r="V86" s="3"/>
      <c r="X86" s="1"/>
      <c r="Z86" s="3"/>
      <c r="AB86" s="1"/>
    </row>
    <row r="87" spans="6:28" ht="12.75">
      <c r="F87" s="3"/>
      <c r="H87" s="1"/>
      <c r="J87" s="3"/>
      <c r="L87" s="1"/>
      <c r="N87" s="3"/>
      <c r="P87" s="1"/>
      <c r="R87" s="3"/>
      <c r="T87" s="1"/>
      <c r="V87" s="3"/>
      <c r="X87" s="1"/>
      <c r="Z87" s="3"/>
      <c r="AB87" s="1"/>
    </row>
    <row r="88" spans="6:28" ht="12.75">
      <c r="F88" s="3"/>
      <c r="H88" s="1"/>
      <c r="J88" s="3"/>
      <c r="L88" s="1"/>
      <c r="N88" s="3"/>
      <c r="P88" s="1"/>
      <c r="R88" s="3"/>
      <c r="T88" s="1"/>
      <c r="V88" s="3"/>
      <c r="X88" s="1"/>
      <c r="Z88" s="3"/>
      <c r="AB88" s="1"/>
    </row>
    <row r="89" spans="6:28" ht="12.75">
      <c r="F89" s="3"/>
      <c r="H89" s="1"/>
      <c r="J89" s="3"/>
      <c r="L89" s="1"/>
      <c r="N89" s="3"/>
      <c r="P89" s="1"/>
      <c r="R89" s="3"/>
      <c r="T89" s="1"/>
      <c r="V89" s="3"/>
      <c r="X89" s="1"/>
      <c r="Z89" s="3"/>
      <c r="AB89" s="1"/>
    </row>
    <row r="90" spans="6:28" ht="12.75">
      <c r="F90" s="3"/>
      <c r="H90" s="1"/>
      <c r="J90" s="3"/>
      <c r="L90" s="1"/>
      <c r="N90" s="3"/>
      <c r="P90" s="1"/>
      <c r="R90" s="3"/>
      <c r="T90" s="1"/>
      <c r="V90" s="3"/>
      <c r="X90" s="1"/>
      <c r="Z90" s="3"/>
      <c r="AB90" s="1"/>
    </row>
    <row r="91" spans="6:28" ht="12.75">
      <c r="F91" s="3"/>
      <c r="H91" s="1"/>
      <c r="J91" s="3"/>
      <c r="L91" s="1"/>
      <c r="N91" s="3"/>
      <c r="P91" s="1"/>
      <c r="R91" s="3"/>
      <c r="T91" s="1"/>
      <c r="V91" s="3"/>
      <c r="X91" s="1"/>
      <c r="Z91" s="3"/>
      <c r="AB91" s="1"/>
    </row>
    <row r="92" spans="6:28" ht="12.75">
      <c r="F92" s="3"/>
      <c r="H92" s="1"/>
      <c r="J92" s="3"/>
      <c r="L92" s="1"/>
      <c r="N92" s="3"/>
      <c r="P92" s="1"/>
      <c r="R92" s="3"/>
      <c r="T92" s="1"/>
      <c r="V92" s="3"/>
      <c r="X92" s="1"/>
      <c r="Z92" s="3"/>
      <c r="AB92" s="1"/>
    </row>
    <row r="93" spans="6:28" ht="12.75">
      <c r="F93" s="3"/>
      <c r="H93" s="1"/>
      <c r="J93" s="3"/>
      <c r="L93" s="1"/>
      <c r="N93" s="3"/>
      <c r="P93" s="1"/>
      <c r="R93" s="3"/>
      <c r="T93" s="1"/>
      <c r="V93" s="3"/>
      <c r="X93" s="1"/>
      <c r="Z93" s="3"/>
      <c r="AB93" s="1"/>
    </row>
    <row r="94" spans="6:28" ht="12.75">
      <c r="F94" s="3"/>
      <c r="H94" s="1"/>
      <c r="J94" s="3"/>
      <c r="L94" s="1"/>
      <c r="N94" s="3"/>
      <c r="P94" s="1"/>
      <c r="R94" s="3"/>
      <c r="T94" s="1"/>
      <c r="V94" s="3"/>
      <c r="X94" s="1"/>
      <c r="Z94" s="3"/>
      <c r="AB94" s="1"/>
    </row>
    <row r="95" spans="6:28" ht="12.75">
      <c r="F95" s="3"/>
      <c r="H95" s="1"/>
      <c r="J95" s="3"/>
      <c r="L95" s="1"/>
      <c r="N95" s="3"/>
      <c r="P95" s="1"/>
      <c r="R95" s="3"/>
      <c r="T95" s="1"/>
      <c r="V95" s="3"/>
      <c r="X95" s="1"/>
      <c r="Z95" s="3"/>
      <c r="AB95" s="1"/>
    </row>
    <row r="96" spans="6:28" ht="12.75">
      <c r="F96" s="3"/>
      <c r="H96" s="1"/>
      <c r="J96" s="3"/>
      <c r="L96" s="1"/>
      <c r="N96" s="3"/>
      <c r="P96" s="1"/>
      <c r="R96" s="3"/>
      <c r="T96" s="1"/>
      <c r="V96" s="3"/>
      <c r="X96" s="1"/>
      <c r="Z96" s="3"/>
      <c r="AB96" s="1"/>
    </row>
    <row r="97" spans="6:28" ht="12.75">
      <c r="F97" s="3"/>
      <c r="H97" s="1"/>
      <c r="J97" s="3"/>
      <c r="L97" s="1"/>
      <c r="N97" s="3"/>
      <c r="P97" s="1"/>
      <c r="R97" s="3"/>
      <c r="T97" s="1"/>
      <c r="V97" s="3"/>
      <c r="X97" s="1"/>
      <c r="Z97" s="3"/>
      <c r="AB97" s="1"/>
    </row>
    <row r="98" spans="6:28" ht="12.75">
      <c r="F98" s="3"/>
      <c r="H98" s="1"/>
      <c r="J98" s="3"/>
      <c r="L98" s="1"/>
      <c r="N98" s="3"/>
      <c r="P98" s="1"/>
      <c r="R98" s="3"/>
      <c r="T98" s="1"/>
      <c r="V98" s="3"/>
      <c r="X98" s="1"/>
      <c r="Z98" s="3"/>
      <c r="AB98" s="1"/>
    </row>
    <row r="99" spans="6:28" ht="12.75">
      <c r="F99" s="3"/>
      <c r="H99" s="1"/>
      <c r="J99" s="3"/>
      <c r="L99" s="1"/>
      <c r="N99" s="3"/>
      <c r="P99" s="1"/>
      <c r="R99" s="3"/>
      <c r="T99" s="1"/>
      <c r="V99" s="3"/>
      <c r="X99" s="1"/>
      <c r="Z99" s="3"/>
      <c r="AB99" s="1"/>
    </row>
    <row r="100" spans="6:28" ht="12.75">
      <c r="F100" s="3"/>
      <c r="H100" s="1"/>
      <c r="J100" s="3"/>
      <c r="L100" s="1"/>
      <c r="N100" s="3"/>
      <c r="P100" s="1"/>
      <c r="R100" s="3"/>
      <c r="T100" s="1"/>
      <c r="V100" s="3"/>
      <c r="X100" s="1"/>
      <c r="Z100" s="3"/>
      <c r="AB100" s="1"/>
    </row>
    <row r="101" spans="6:28" ht="12.75">
      <c r="F101" s="3"/>
      <c r="H101" s="1"/>
      <c r="J101" s="3"/>
      <c r="L101" s="1"/>
      <c r="N101" s="3"/>
      <c r="P101" s="1"/>
      <c r="R101" s="3"/>
      <c r="T101" s="1"/>
      <c r="V101" s="3"/>
      <c r="X101" s="1"/>
      <c r="Z101" s="3"/>
      <c r="AB101" s="1"/>
    </row>
    <row r="102" spans="6:28" ht="12.75">
      <c r="F102" s="3"/>
      <c r="H102" s="1"/>
      <c r="J102" s="3"/>
      <c r="L102" s="1"/>
      <c r="N102" s="3"/>
      <c r="P102" s="1"/>
      <c r="R102" s="3"/>
      <c r="T102" s="1"/>
      <c r="V102" s="3"/>
      <c r="X102" s="1"/>
      <c r="Z102" s="3"/>
      <c r="AB102" s="1"/>
    </row>
    <row r="103" spans="6:28" ht="12.75">
      <c r="F103" s="3"/>
      <c r="H103" s="1"/>
      <c r="J103" s="3"/>
      <c r="L103" s="1"/>
      <c r="N103" s="3"/>
      <c r="P103" s="1"/>
      <c r="R103" s="3"/>
      <c r="T103" s="1"/>
      <c r="V103" s="3"/>
      <c r="X103" s="1"/>
      <c r="Z103" s="3"/>
      <c r="AB103" s="1"/>
    </row>
    <row r="104" spans="6:28" ht="12.75">
      <c r="F104" s="3"/>
      <c r="H104" s="1"/>
      <c r="J104" s="3"/>
      <c r="L104" s="1"/>
      <c r="N104" s="3"/>
      <c r="P104" s="1"/>
      <c r="R104" s="3"/>
      <c r="T104" s="1"/>
      <c r="V104" s="3"/>
      <c r="X104" s="1"/>
      <c r="Z104" s="3"/>
      <c r="AB104" s="1"/>
    </row>
    <row r="105" spans="6:28" ht="12.75">
      <c r="F105" s="3"/>
      <c r="H105" s="1"/>
      <c r="J105" s="3"/>
      <c r="L105" s="1"/>
      <c r="N105" s="3"/>
      <c r="P105" s="1"/>
      <c r="R105" s="3"/>
      <c r="T105" s="1"/>
      <c r="V105" s="3"/>
      <c r="X105" s="1"/>
      <c r="Z105" s="3"/>
      <c r="AB105" s="1"/>
    </row>
    <row r="106" spans="6:28" ht="12.75">
      <c r="F106" s="3"/>
      <c r="H106" s="1"/>
      <c r="J106" s="3"/>
      <c r="L106" s="1"/>
      <c r="N106" s="3"/>
      <c r="P106" s="1"/>
      <c r="R106" s="3"/>
      <c r="T106" s="1"/>
      <c r="V106" s="3"/>
      <c r="X106" s="1"/>
      <c r="Z106" s="3"/>
      <c r="AB106" s="1"/>
    </row>
    <row r="107" spans="6:28" ht="12.75">
      <c r="F107" s="3"/>
      <c r="H107" s="1"/>
      <c r="J107" s="3"/>
      <c r="L107" s="1"/>
      <c r="N107" s="3"/>
      <c r="P107" s="1"/>
      <c r="R107" s="3"/>
      <c r="T107" s="1"/>
      <c r="V107" s="3"/>
      <c r="X107" s="1"/>
      <c r="Z107" s="3"/>
      <c r="AB107" s="1"/>
    </row>
    <row r="108" spans="6:28" ht="12.75">
      <c r="F108" s="3"/>
      <c r="H108" s="1"/>
      <c r="J108" s="3"/>
      <c r="L108" s="1"/>
      <c r="N108" s="3"/>
      <c r="P108" s="1"/>
      <c r="R108" s="3"/>
      <c r="T108" s="1"/>
      <c r="V108" s="3"/>
      <c r="X108" s="1"/>
      <c r="Z108" s="3"/>
      <c r="AB108" s="1"/>
    </row>
    <row r="109" spans="6:28" ht="12.75">
      <c r="F109" s="3"/>
      <c r="H109" s="1"/>
      <c r="J109" s="3"/>
      <c r="L109" s="1"/>
      <c r="N109" s="3"/>
      <c r="P109" s="1"/>
      <c r="R109" s="3"/>
      <c r="T109" s="1"/>
      <c r="V109" s="3"/>
      <c r="X109" s="1"/>
      <c r="Z109" s="3"/>
      <c r="AB109" s="1"/>
    </row>
    <row r="110" spans="6:28" ht="12.75">
      <c r="F110" s="3"/>
      <c r="H110" s="1"/>
      <c r="J110" s="3"/>
      <c r="L110" s="1"/>
      <c r="N110" s="3"/>
      <c r="P110" s="1"/>
      <c r="R110" s="3"/>
      <c r="T110" s="1"/>
      <c r="V110" s="3"/>
      <c r="X110" s="1"/>
      <c r="Z110" s="3"/>
      <c r="AB110" s="1"/>
    </row>
    <row r="111" spans="6:28" ht="12.75">
      <c r="F111" s="3"/>
      <c r="H111" s="1"/>
      <c r="J111" s="3"/>
      <c r="L111" s="1"/>
      <c r="N111" s="3"/>
      <c r="P111" s="1"/>
      <c r="R111" s="3"/>
      <c r="T111" s="1"/>
      <c r="V111" s="3"/>
      <c r="X111" s="1"/>
      <c r="Z111" s="3"/>
      <c r="AB111" s="1"/>
    </row>
    <row r="112" spans="6:28" ht="12.75">
      <c r="F112" s="3"/>
      <c r="H112" s="1"/>
      <c r="J112" s="3"/>
      <c r="L112" s="1"/>
      <c r="N112" s="3"/>
      <c r="P112" s="1"/>
      <c r="R112" s="3"/>
      <c r="T112" s="1"/>
      <c r="V112" s="3"/>
      <c r="X112" s="1"/>
      <c r="Z112" s="3"/>
      <c r="AB112" s="1"/>
    </row>
    <row r="113" spans="6:28" ht="12.75">
      <c r="F113" s="3"/>
      <c r="H113" s="1"/>
      <c r="J113" s="3"/>
      <c r="L113" s="1"/>
      <c r="N113" s="3"/>
      <c r="P113" s="1"/>
      <c r="R113" s="3"/>
      <c r="T113" s="1"/>
      <c r="V113" s="3"/>
      <c r="X113" s="1"/>
      <c r="Z113" s="3"/>
      <c r="AB113" s="1"/>
    </row>
    <row r="114" spans="6:28" ht="12.75">
      <c r="F114" s="3"/>
      <c r="H114" s="1"/>
      <c r="J114" s="3"/>
      <c r="L114" s="1"/>
      <c r="N114" s="3"/>
      <c r="P114" s="1"/>
      <c r="R114" s="3"/>
      <c r="T114" s="1"/>
      <c r="V114" s="3"/>
      <c r="X114" s="1"/>
      <c r="Z114" s="3"/>
      <c r="AB114" s="1"/>
    </row>
    <row r="115" spans="6:28" ht="12.75">
      <c r="F115" s="3"/>
      <c r="H115" s="1"/>
      <c r="J115" s="3"/>
      <c r="L115" s="1"/>
      <c r="N115" s="3"/>
      <c r="P115" s="1"/>
      <c r="R115" s="3"/>
      <c r="T115" s="1"/>
      <c r="V115" s="3"/>
      <c r="X115" s="1"/>
      <c r="Z115" s="3"/>
      <c r="AB115" s="1"/>
    </row>
  </sheetData>
  <sheetProtection/>
  <mergeCells count="16">
    <mergeCell ref="Z64:AB64"/>
    <mergeCell ref="V64:X64"/>
    <mergeCell ref="A5:E5"/>
    <mergeCell ref="A6:E6"/>
    <mergeCell ref="B51:D51"/>
    <mergeCell ref="F64:H64"/>
    <mergeCell ref="J64:L64"/>
    <mergeCell ref="V5:Y5"/>
    <mergeCell ref="Z5:AC5"/>
    <mergeCell ref="N64:P64"/>
    <mergeCell ref="R64:T64"/>
    <mergeCell ref="F1:U2"/>
    <mergeCell ref="F5:I5"/>
    <mergeCell ref="J5:M5"/>
    <mergeCell ref="N5:Q5"/>
    <mergeCell ref="R5:U5"/>
  </mergeCells>
  <printOptions/>
  <pageMargins left="0.75" right="0.75" top="1" bottom="1" header="0.5" footer="0.5"/>
  <pageSetup horizontalDpi="600" verticalDpi="600" orientation="portrait" paperSize="9" r:id="rId3"/>
  <ignoredErrors>
    <ignoredError sqref="W10 G11 S11 T16 AA46 O51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Fortescue</dc:creator>
  <cp:keywords/>
  <dc:description/>
  <cp:lastModifiedBy>David Fortescue</cp:lastModifiedBy>
  <cp:lastPrinted>2003-10-12T21:24:06Z</cp:lastPrinted>
  <dcterms:created xsi:type="dcterms:W3CDTF">2002-11-13T09:53:38Z</dcterms:created>
  <dcterms:modified xsi:type="dcterms:W3CDTF">2011-12-18T15:05:17Z</dcterms:modified>
  <cp:category/>
  <cp:version/>
  <cp:contentType/>
  <cp:contentStatus/>
</cp:coreProperties>
</file>